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I5\Travail\Olivier TESSIOT\AO CAF DE BLOIS\PROJET\DOSSIER AO\"/>
    </mc:Choice>
  </mc:AlternateContent>
  <bookViews>
    <workbookView xWindow="14160" yWindow="-120" windowWidth="13545" windowHeight="11220" firstSheet="7" activeTab="7"/>
  </bookViews>
  <sheets>
    <sheet name="Lot N°01 Page de garde" sheetId="37" r:id="rId1"/>
    <sheet name="Lot N°1 PLA-CL-PLA-MEN-ALU" sheetId="11" r:id="rId2"/>
    <sheet name="Lot N°02 Page de garde " sheetId="42" r:id="rId3"/>
    <sheet name=" LOT N°2 ELECTRICITE" sheetId="13" r:id="rId4"/>
    <sheet name="Lot N°03 Page de garde" sheetId="43" r:id="rId5"/>
    <sheet name=" LOT N°3 CVC-PLOMB" sheetId="32" r:id="rId6"/>
    <sheet name="Lot N°04 Page de garde" sheetId="44" r:id="rId7"/>
    <sheet name=" LOT N°4 PEINTURE-REV DE SOL" sheetId="34" r:id="rId8"/>
    <sheet name="RECAPITULATIF" sheetId="2" r:id="rId9"/>
    <sheet name="Feuil3" sheetId="3" r:id="rId10"/>
  </sheets>
  <definedNames>
    <definedName name="_Toc214418724" localSheetId="5">' LOT N°3 CVC-PLOMB'!$B$8</definedName>
    <definedName name="_Toc360711844" localSheetId="3">' LOT N°2 ELECTRICITE'!$B$5</definedName>
    <definedName name="_Toc360711844" localSheetId="5">' LOT N°3 CVC-PLOMB'!$B$5</definedName>
    <definedName name="_Toc360711844" localSheetId="7">' LOT N°4 PEINTURE-REV DE SOL'!$B$3</definedName>
    <definedName name="_Toc360711845" localSheetId="3">' LOT N°2 ELECTRICITE'!$B$7</definedName>
    <definedName name="_Toc360711845" localSheetId="5">' LOT N°3 CVC-PLOMB'!$B$6</definedName>
    <definedName name="_Toc360711845" localSheetId="7">' LOT N°4 PEINTURE-REV DE SOL'!$B$4</definedName>
    <definedName name="_Toc360711846" localSheetId="3">' LOT N°2 ELECTRICITE'!$B$8</definedName>
    <definedName name="_Toc360711846" localSheetId="5">' LOT N°3 CVC-PLOMB'!$B$7</definedName>
    <definedName name="_Toc360711846" localSheetId="7">' LOT N°4 PEINTURE-REV DE SOL'!$B$6</definedName>
    <definedName name="_Toc360711853" localSheetId="5">' LOT N°3 CVC-PLOMB'!#REF!</definedName>
    <definedName name="_xlnm.Print_Titles" localSheetId="3">' LOT N°2 ELECTRICITE'!$1:$2</definedName>
    <definedName name="_xlnm.Print_Titles" localSheetId="5">' LOT N°3 CVC-PLOMB'!$1:$2</definedName>
    <definedName name="_xlnm.Print_Titles" localSheetId="7">' LOT N°4 PEINTURE-REV DE SOL'!$1:$2</definedName>
    <definedName name="_xlnm.Print_Titles" localSheetId="1">'Lot N°1 PLA-CL-PLA-MEN-ALU'!$1:$2</definedName>
    <definedName name="OLE_LINK1" localSheetId="1">'Lot N°1 PLA-CL-PLA-MEN-ALU'!$B$10</definedName>
    <definedName name="_xlnm.Print_Area" localSheetId="3">' LOT N°2 ELECTRICITE'!$A$1:$D$106</definedName>
    <definedName name="_xlnm.Print_Area" localSheetId="5">' LOT N°3 CVC-PLOMB'!$A$1:$E$18</definedName>
    <definedName name="_xlnm.Print_Area" localSheetId="7">' LOT N°4 PEINTURE-REV DE SOL'!$A$1:$E$31</definedName>
  </definedNames>
  <calcPr calcId="162913" iterateDelta="1E-4"/>
</workbook>
</file>

<file path=xl/calcChain.xml><?xml version="1.0" encoding="utf-8"?>
<calcChain xmlns="http://schemas.openxmlformats.org/spreadsheetml/2006/main">
  <c r="F28" i="11" l="1"/>
  <c r="F27" i="11"/>
  <c r="F26" i="11"/>
  <c r="F87" i="32"/>
  <c r="B72" i="32"/>
  <c r="B70" i="32"/>
  <c r="B64" i="32"/>
  <c r="B55" i="32"/>
  <c r="B43" i="32"/>
  <c r="B41" i="32"/>
  <c r="B35" i="32"/>
  <c r="B27" i="32"/>
  <c r="B17" i="32"/>
  <c r="B15" i="32"/>
  <c r="B86" i="13"/>
  <c r="F82" i="13"/>
  <c r="F80" i="13"/>
  <c r="F86" i="13" s="1"/>
  <c r="B76" i="13"/>
  <c r="F75" i="13"/>
  <c r="F74" i="13"/>
  <c r="F76" i="13" s="1"/>
  <c r="B70" i="13"/>
  <c r="F66" i="13"/>
  <c r="F64" i="13"/>
  <c r="F63" i="13"/>
  <c r="F70" i="13" s="1"/>
  <c r="B53" i="13"/>
  <c r="F50" i="13"/>
  <c r="F49" i="13"/>
  <c r="F48" i="13"/>
  <c r="F53" i="13" s="1"/>
  <c r="B43" i="13"/>
  <c r="F42" i="13"/>
  <c r="F41" i="13"/>
  <c r="F40" i="13"/>
  <c r="B35" i="13"/>
  <c r="F30" i="13"/>
  <c r="F35" i="13" s="1"/>
  <c r="B25" i="13"/>
  <c r="F24" i="13"/>
  <c r="F25" i="13" s="1"/>
  <c r="B21" i="13"/>
  <c r="F20" i="13"/>
  <c r="F21" i="13" s="1"/>
  <c r="B20" i="13"/>
  <c r="B17" i="13"/>
  <c r="F16" i="13"/>
  <c r="F17" i="13" s="1"/>
  <c r="B11" i="13"/>
  <c r="F10" i="13"/>
  <c r="B7" i="13"/>
  <c r="F6" i="13"/>
  <c r="F5" i="13"/>
  <c r="F4" i="13"/>
  <c r="F43" i="13" l="1"/>
  <c r="F88" i="13" s="1"/>
  <c r="F89" i="13" l="1"/>
  <c r="F87" i="13"/>
  <c r="H17" i="2" l="1"/>
  <c r="H12" i="2" l="1"/>
  <c r="H19" i="2" l="1"/>
  <c r="H18" i="2"/>
  <c r="H16" i="2"/>
  <c r="H15" i="2"/>
  <c r="H14" i="2"/>
  <c r="H13" i="2"/>
  <c r="H21" i="2" l="1"/>
  <c r="F18" i="34" l="1"/>
  <c r="E18" i="2" l="1"/>
  <c r="E14" i="2" l="1"/>
  <c r="E16" i="2"/>
  <c r="E19" i="2"/>
  <c r="F19" i="34"/>
  <c r="F20" i="34" s="1"/>
  <c r="E17" i="2"/>
  <c r="E12" i="2" l="1"/>
  <c r="E15" i="2"/>
  <c r="E21" i="2" l="1"/>
  <c r="G24" i="2" s="1"/>
</calcChain>
</file>

<file path=xl/sharedStrings.xml><?xml version="1.0" encoding="utf-8"?>
<sst xmlns="http://schemas.openxmlformats.org/spreadsheetml/2006/main" count="360" uniqueCount="234">
  <si>
    <t>TVA</t>
  </si>
  <si>
    <t>CH3</t>
  </si>
  <si>
    <t>CH4</t>
  </si>
  <si>
    <t>ART</t>
  </si>
  <si>
    <t>CH5</t>
  </si>
  <si>
    <t>STOT</t>
  </si>
  <si>
    <t>TOTHT</t>
  </si>
  <si>
    <t>TOTTTC</t>
  </si>
  <si>
    <t>Montant TTC</t>
  </si>
  <si>
    <t>000-D226</t>
  </si>
  <si>
    <t>000-D228</t>
  </si>
  <si>
    <t>000-P723</t>
  </si>
  <si>
    <t>000-V536</t>
  </si>
  <si>
    <t>000-V537</t>
  </si>
  <si>
    <t>000-T138</t>
  </si>
  <si>
    <t>000-B669</t>
  </si>
  <si>
    <t>000-B671</t>
  </si>
  <si>
    <t>000-D493</t>
  </si>
  <si>
    <t>000-V541</t>
  </si>
  <si>
    <t>000-N025</t>
  </si>
  <si>
    <t>TVA (20%)</t>
  </si>
  <si>
    <t>2.1</t>
  </si>
  <si>
    <t>2.2</t>
  </si>
  <si>
    <t>DESCRIPTION DES OUVRAGES.</t>
  </si>
  <si>
    <t>2-1</t>
  </si>
  <si>
    <t>2-1-1</t>
  </si>
  <si>
    <t>2-1-1-1</t>
  </si>
  <si>
    <t>2-1-3</t>
  </si>
  <si>
    <t>2-1-4</t>
  </si>
  <si>
    <t>2-1-5</t>
  </si>
  <si>
    <t>2-1-2</t>
  </si>
  <si>
    <t>2-2</t>
  </si>
  <si>
    <t>OUVRAGES DE PEINTURE INTERIEURES.</t>
  </si>
  <si>
    <t>Peinture sur menuiseries</t>
  </si>
  <si>
    <t>Peinture sur tuyaux chauffage et plomberie</t>
  </si>
  <si>
    <t>Q</t>
  </si>
  <si>
    <t>U</t>
  </si>
  <si>
    <t>PU</t>
  </si>
  <si>
    <t>PT</t>
  </si>
  <si>
    <t xml:space="preserve">DESCRIPTION DES OUVRAGES </t>
  </si>
  <si>
    <t>Sécurité des personnes</t>
  </si>
  <si>
    <t>2.3</t>
  </si>
  <si>
    <t>2.4</t>
  </si>
  <si>
    <t>2.5</t>
  </si>
  <si>
    <t>2.6</t>
  </si>
  <si>
    <t>4.1</t>
  </si>
  <si>
    <t>4.2</t>
  </si>
  <si>
    <t>PLAFOND</t>
  </si>
  <si>
    <t>4.3</t>
  </si>
  <si>
    <t>4.4</t>
  </si>
  <si>
    <t>2.1.2</t>
  </si>
  <si>
    <t>2.1.3</t>
  </si>
  <si>
    <t>2.1.4</t>
  </si>
  <si>
    <t xml:space="preserve">Lot N°05  ELECTRICITE - COURANTS FORTS - COURANTS FAIBLES </t>
  </si>
  <si>
    <t>4.8</t>
  </si>
  <si>
    <t>4.9</t>
  </si>
  <si>
    <t xml:space="preserve">Peinture sur portes prépeintes </t>
  </si>
  <si>
    <t>2-2-1</t>
  </si>
  <si>
    <t>2-2-2</t>
  </si>
  <si>
    <t>NETTOYAGE</t>
  </si>
  <si>
    <t>u</t>
  </si>
  <si>
    <t>PM</t>
  </si>
  <si>
    <t>ml</t>
  </si>
  <si>
    <t>2-1-1-2</t>
  </si>
  <si>
    <t>RECAPITULATIF</t>
  </si>
  <si>
    <t>lot 1</t>
  </si>
  <si>
    <t>lot 2</t>
  </si>
  <si>
    <t>lot 3</t>
  </si>
  <si>
    <t>lot 4</t>
  </si>
  <si>
    <t>lot 5</t>
  </si>
  <si>
    <t>lot 6</t>
  </si>
  <si>
    <t>lot 7</t>
  </si>
  <si>
    <t>Total</t>
  </si>
  <si>
    <t>DOE</t>
  </si>
  <si>
    <t>Ens</t>
  </si>
  <si>
    <t>4.5</t>
  </si>
  <si>
    <t>ens</t>
  </si>
  <si>
    <t>lot 1 GOE</t>
  </si>
  <si>
    <t>lot 1 VRD</t>
  </si>
  <si>
    <t>différence total</t>
  </si>
  <si>
    <t>0.8.1</t>
  </si>
  <si>
    <t>Panneaux de chantier</t>
  </si>
  <si>
    <t>0.8.6</t>
  </si>
  <si>
    <t>Lot N°01 PLATRERIE SECHE / CLOISONS / FAUX PLAFONDS / MENUISERIES INTERIEURES / MENUISERIES ALUMINIUM</t>
  </si>
  <si>
    <t>DEPOSE</t>
  </si>
  <si>
    <t>2.1.1</t>
  </si>
  <si>
    <t>Dépose des plafonds suspendus existants</t>
  </si>
  <si>
    <t>Dépose et repose des plafonds suspendus métalliques existants</t>
  </si>
  <si>
    <t>Dépose Cloisons métallique</t>
  </si>
  <si>
    <t>Dépose plancher technique</t>
  </si>
  <si>
    <t>2.2.1</t>
  </si>
  <si>
    <t>Nouveaux plafonds suspendus en dalle 60/60 acoustique</t>
  </si>
  <si>
    <t>CLOISONS</t>
  </si>
  <si>
    <t>2.3.1</t>
  </si>
  <si>
    <t>2.3.2</t>
  </si>
  <si>
    <t>2.3.3</t>
  </si>
  <si>
    <t xml:space="preserve">Cloisons de distribution de 72/48 (41db) </t>
  </si>
  <si>
    <t xml:space="preserve">Cloisons 72/48 </t>
  </si>
  <si>
    <t xml:space="preserve">Cloisons aluminium </t>
  </si>
  <si>
    <t>2.3.4</t>
  </si>
  <si>
    <t xml:space="preserve">Cloisons phonique de 98/48 (52db) </t>
  </si>
  <si>
    <t>2.3.5</t>
  </si>
  <si>
    <t>Barrière phonique</t>
  </si>
  <si>
    <t>MENUISERIES INTERIEURES BOIS</t>
  </si>
  <si>
    <t>2.4.1</t>
  </si>
  <si>
    <t>Bloc porte - Dimension 0.83 x 2.04 m w=35 Db</t>
  </si>
  <si>
    <t>MENUISERIES INTERIEURES ALUMINIUM</t>
  </si>
  <si>
    <t>2.5.1</t>
  </si>
  <si>
    <t>Châssis aluminium de 0.50 x 2.00 m w=35 Db</t>
  </si>
  <si>
    <t>2.6.1</t>
  </si>
  <si>
    <t>2.6.2</t>
  </si>
  <si>
    <t>Butoirs de porte caoutchouc</t>
  </si>
  <si>
    <t>Réglages portes intérieures</t>
  </si>
  <si>
    <t>²²</t>
  </si>
  <si>
    <t>Montant HT du Lot N°01</t>
  </si>
  <si>
    <t>Prescription Générales</t>
  </si>
  <si>
    <t>Etudes d’exécution</t>
  </si>
  <si>
    <t>Organisation de chantier</t>
  </si>
  <si>
    <t>Prescription Particulières</t>
  </si>
  <si>
    <t>Mise en services et essais</t>
  </si>
  <si>
    <t>Spécifications techniques</t>
  </si>
  <si>
    <t>Description des ouvrages</t>
  </si>
  <si>
    <t>Consignation &amp; dépose</t>
  </si>
  <si>
    <t>Consignation &amp; dépose tel que défini au CCTP</t>
  </si>
  <si>
    <t>Installation de chantier</t>
  </si>
  <si>
    <t>Réseau de terre</t>
  </si>
  <si>
    <t>Liaisons équipotentielles secondaires</t>
  </si>
  <si>
    <t>Chemin de câble &amp; Canalisations</t>
  </si>
  <si>
    <t>Chemin de cable</t>
  </si>
  <si>
    <t xml:space="preserve">Conduits </t>
  </si>
  <si>
    <t>Autres conduits</t>
  </si>
  <si>
    <t xml:space="preserve">Goulottes </t>
  </si>
  <si>
    <t>Goulotte 2 compartiments compris toutes accessoires de pose</t>
  </si>
  <si>
    <t>Colonne de distribution</t>
  </si>
  <si>
    <t>Colonne de distribution 2 faces compris toutes accessoires de pose</t>
  </si>
  <si>
    <t>Distributions principales et secondaires</t>
  </si>
  <si>
    <t>Fournitures, poses, raccordements compris toutes sujétions de mise en œuvre</t>
  </si>
  <si>
    <t>Réutilisation des liaisons électriques existantes</t>
  </si>
  <si>
    <t>Adaptation aux nouvelles installations</t>
  </si>
  <si>
    <t>Mise en place de boîtes de dérivation</t>
  </si>
  <si>
    <t>Responsabilité du titulaire</t>
  </si>
  <si>
    <t>4.6</t>
  </si>
  <si>
    <t>Tableaux électriques</t>
  </si>
  <si>
    <t>Reconfiguration du Tableau Réseau Normal</t>
  </si>
  <si>
    <t>Reconfiguration du Tableau Réseau Ondulé</t>
  </si>
  <si>
    <t>Armoire - Étiquetage et repérage</t>
  </si>
  <si>
    <t>Documentation générale</t>
  </si>
  <si>
    <t>Essais</t>
  </si>
  <si>
    <t>4.7</t>
  </si>
  <si>
    <t>Appareillages</t>
  </si>
  <si>
    <t>Remplacement Commande d’éclairage</t>
  </si>
  <si>
    <t>Remplacement Commande d’éclairage tel que décrit au CCTP</t>
  </si>
  <si>
    <t>Dépose des BP suite à la reconfiguration</t>
  </si>
  <si>
    <t>Dépose des BP suite à la reconfiguration tel que décrit au CCTP</t>
  </si>
  <si>
    <t>e</t>
  </si>
  <si>
    <t>Dépose des câblages associé</t>
  </si>
  <si>
    <t>Appareillage encastré mural ou clippé en goulotte</t>
  </si>
  <si>
    <t>Bouton Poussoir</t>
  </si>
  <si>
    <t>Prise de courant 2P+T</t>
  </si>
  <si>
    <t>Poste de travail</t>
  </si>
  <si>
    <t>PTA composé de 1 PC Normal / 1 PC Ondulé Rouge / 1 RJ45</t>
  </si>
  <si>
    <t>PTA composé de 1 PC Normal / 1 RJ45</t>
  </si>
  <si>
    <t>Détecteur de présence</t>
  </si>
  <si>
    <t>Repose des détecteur de présence tel que défini au CCTP</t>
  </si>
  <si>
    <t>Eclairage</t>
  </si>
  <si>
    <t>Luminaire type 1</t>
  </si>
  <si>
    <t>Repose des luminaires existants tel que défini au CCTP</t>
  </si>
  <si>
    <t>Précâblage VDI catégorie 6 - 500MHz</t>
  </si>
  <si>
    <t>Installation de panneau de brassage tel que défini au CCTP</t>
  </si>
  <si>
    <t>Prises terminales</t>
  </si>
  <si>
    <t>• Prise RJ45 étanches</t>
  </si>
  <si>
    <t>Procédures de tests et recettes</t>
  </si>
  <si>
    <t>Contrôle visuel</t>
  </si>
  <si>
    <t>Tests du câblage horizontal cuivre</t>
  </si>
  <si>
    <t xml:space="preserve">Montant HT du Lot N°02  ELECTRICITE - COURANTS FORTS - COURANTS FAIBLES </t>
  </si>
  <si>
    <t>Lot N°03  CVC - PLOMBERIE</t>
  </si>
  <si>
    <t xml:space="preserve">CHAUFFAGE VENTILATION </t>
  </si>
  <si>
    <t>TRAVAUX PRELIMINAIRES</t>
  </si>
  <si>
    <t>Dépose</t>
  </si>
  <si>
    <t>Consignation des installations</t>
  </si>
  <si>
    <t>Purge et vidange des installations de chauffage</t>
  </si>
  <si>
    <t>Dépose tuyauteries dans l'emprise du projet</t>
  </si>
  <si>
    <t>Dépose du radiateur existants</t>
  </si>
  <si>
    <t>Dépose des terminaux ventilation existants</t>
  </si>
  <si>
    <t xml:space="preserve">Ens </t>
  </si>
  <si>
    <t>CHAUFFAGE</t>
  </si>
  <si>
    <t>3.2.1</t>
  </si>
  <si>
    <t>Réseau de chauffage</t>
  </si>
  <si>
    <t>Réseau radiateurs</t>
  </si>
  <si>
    <t>Tube cuivre ø 12/14</t>
  </si>
  <si>
    <t xml:space="preserve">Percements </t>
  </si>
  <si>
    <t>3.2.2</t>
  </si>
  <si>
    <t>Chauffage statique</t>
  </si>
  <si>
    <t>Radiateur existant reposé</t>
  </si>
  <si>
    <t>Ensemble thermostatique ø 15/21</t>
  </si>
  <si>
    <t>Té de réglage QUITUS ø 15/21</t>
  </si>
  <si>
    <t>3.2.3</t>
  </si>
  <si>
    <t>Remise en service des installations</t>
  </si>
  <si>
    <t>Essai - mise sous pression</t>
  </si>
  <si>
    <t>VENTILATION MECANIQUE ET DE CONFORT</t>
  </si>
  <si>
    <t>3.3.1</t>
  </si>
  <si>
    <t xml:space="preserve"> Réseaux aérauliques</t>
  </si>
  <si>
    <t xml:space="preserve"> Réseau de soufflage</t>
  </si>
  <si>
    <t>Gaine spiralée ø 125</t>
  </si>
  <si>
    <t xml:space="preserve"> Réseau de reprise</t>
  </si>
  <si>
    <t>3.3.2</t>
  </si>
  <si>
    <t>Bouches et terminaux</t>
  </si>
  <si>
    <t>Bureaux</t>
  </si>
  <si>
    <t>Manchon placo ø 125</t>
  </si>
  <si>
    <t>Module  Rad régulair  25 m3/h à 90 m3/h</t>
  </si>
  <si>
    <t>Flexible isophonique MO/M1 ø 125</t>
  </si>
  <si>
    <t>3.3.3</t>
  </si>
  <si>
    <t>Essai - campagne de mesure aéraulique et sonore</t>
  </si>
  <si>
    <t>3.1</t>
  </si>
  <si>
    <t>Travaux de dépose</t>
  </si>
  <si>
    <t>3.2</t>
  </si>
  <si>
    <t>Chauffage</t>
  </si>
  <si>
    <t>3.3</t>
  </si>
  <si>
    <t>Ventilation Simple flux</t>
  </si>
  <si>
    <t>Montant HT du Lot N°03 CVC - PLOMBERIE</t>
  </si>
  <si>
    <t>DESCRIPTIONS DES INSTALLATIONS DE PLOMBERIE</t>
  </si>
  <si>
    <t>DESCRIPTIF TRAVAUX</t>
  </si>
  <si>
    <t xml:space="preserve">Pièces </t>
  </si>
  <si>
    <t>Murs neufs</t>
  </si>
  <si>
    <t>Murs anciens</t>
  </si>
  <si>
    <t>Peinture sur menuiseries bois neuves</t>
  </si>
  <si>
    <t>Peinture sur menuiseries bois restées en place</t>
  </si>
  <si>
    <t>Peinture sur tuyaux et plomberie</t>
  </si>
  <si>
    <t xml:space="preserve">REVETEMENTS DE SOLS </t>
  </si>
  <si>
    <t>Dépose de sol PVC</t>
  </si>
  <si>
    <t>Sol souple en laie U4 P3</t>
  </si>
  <si>
    <t>2-3</t>
  </si>
  <si>
    <t>Lot N°04 PEINTURE - REVETEMENT DE SOLS</t>
  </si>
  <si>
    <t>Montant HT du Lot N°04  PEINTURE - REVETEMENT DE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</si>
</sst>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;\-#,##0.00;"/>
    <numFmt numFmtId="165" formatCode="#,##0;\-#,##0;"/>
    <numFmt numFmtId="166" formatCode="#,##0.00\ &quot;€&quot;"/>
    <numFmt numFmtId="167" formatCode="_-* #,##0.00\ [$€-40C]_-;\-* #,##0.00\ [$€-40C]_-;_-* &quot;-&quot;??\ [$€-40C]_-;_-@_-"/>
  </numFmts>
  <fonts count="5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rgb="FF1F4E79"/>
      <name val="Arial"/>
      <family val="2"/>
    </font>
    <font>
      <b/>
      <sz val="16"/>
      <color rgb="FF003F7F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u/>
      <sz val="12"/>
      <color rgb="FF003F7F"/>
      <name val="Arial"/>
      <family val="2"/>
    </font>
    <font>
      <b/>
      <sz val="12"/>
      <color rgb="FF1F4E79"/>
      <name val="Arial"/>
      <family val="2"/>
    </font>
    <font>
      <b/>
      <u/>
      <sz val="14"/>
      <color rgb="FF003F7F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color rgb="FF003F7F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i/>
      <u/>
      <sz val="10"/>
      <name val="Arial"/>
      <family val="2"/>
    </font>
    <font>
      <b/>
      <u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0">
    <xf numFmtId="0" fontId="0" fillId="0" borderId="0">
      <alignment vertical="top"/>
    </xf>
    <xf numFmtId="0" fontId="18" fillId="2" borderId="1">
      <alignment horizontal="left" vertical="top" wrapText="1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2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7" fillId="3" borderId="0">
      <alignment horizontal="left" vertical="top" wrapText="1"/>
    </xf>
    <xf numFmtId="49" fontId="3" fillId="3" borderId="0">
      <alignment horizontal="left" vertical="top" wrapText="1"/>
    </xf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7" fillId="3" borderId="0">
      <alignment horizontal="left" vertical="top" wrapText="1"/>
    </xf>
    <xf numFmtId="49" fontId="10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 indent="1"/>
    </xf>
    <xf numFmtId="0" fontId="16" fillId="2" borderId="0">
      <alignment horizontal="left" vertical="top" wrapText="1" indent="1"/>
    </xf>
    <xf numFmtId="0" fontId="16" fillId="2" borderId="0">
      <alignment horizontal="left" vertical="top" wrapText="1" indent="1"/>
    </xf>
    <xf numFmtId="49" fontId="17" fillId="2" borderId="0">
      <alignment vertical="top" wrapText="1"/>
    </xf>
    <xf numFmtId="49" fontId="3" fillId="2" borderId="0">
      <alignment horizontal="left" vertical="top"/>
    </xf>
    <xf numFmtId="0" fontId="14" fillId="2" borderId="0">
      <alignment horizontal="left" vertical="top"/>
    </xf>
    <xf numFmtId="0" fontId="14" fillId="2" borderId="0">
      <alignment horizontal="left" vertical="top"/>
    </xf>
    <xf numFmtId="0" fontId="14" fillId="2" borderId="0">
      <alignment horizontal="left" vertical="top"/>
    </xf>
  </cellStyleXfs>
  <cellXfs count="233">
    <xf numFmtId="0" fontId="0" fillId="0" borderId="0" xfId="0">
      <alignment vertical="top"/>
    </xf>
    <xf numFmtId="0" fontId="0" fillId="2" borderId="0" xfId="0" applyFill="1" applyProtection="1">
      <alignment vertical="top"/>
    </xf>
    <xf numFmtId="49" fontId="0" fillId="2" borderId="0" xfId="0" applyNumberFormat="1" applyFill="1" applyProtection="1">
      <alignment vertical="top"/>
    </xf>
    <xf numFmtId="0" fontId="0" fillId="0" borderId="0" xfId="0" applyFill="1" applyProtection="1">
      <alignment vertical="top"/>
    </xf>
    <xf numFmtId="49" fontId="0" fillId="0" borderId="0" xfId="0" applyNumberFormat="1" applyFill="1" applyBorder="1" applyProtection="1">
      <alignment vertical="top"/>
    </xf>
    <xf numFmtId="49" fontId="0" fillId="0" borderId="0" xfId="0" applyNumberFormat="1" applyFill="1" applyProtection="1">
      <alignment vertical="top"/>
    </xf>
    <xf numFmtId="0" fontId="0" fillId="0" borderId="0" xfId="0" applyFill="1" applyBorder="1" applyProtection="1">
      <alignment vertical="top"/>
    </xf>
    <xf numFmtId="49" fontId="2" fillId="0" borderId="0" xfId="0" applyNumberFormat="1" applyFont="1" applyFill="1" applyBorder="1" applyProtection="1">
      <alignment vertical="top"/>
    </xf>
    <xf numFmtId="49" fontId="0" fillId="0" borderId="0" xfId="0" applyNumberForma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center" vertical="top"/>
    </xf>
    <xf numFmtId="0" fontId="0" fillId="0" borderId="0" xfId="0" applyFill="1" applyBorder="1" applyAlignment="1" applyProtection="1">
      <alignment horizontal="right" vertical="top"/>
    </xf>
    <xf numFmtId="49" fontId="3" fillId="0" borderId="0" xfId="15" applyFill="1" applyBorder="1">
      <alignment horizontal="left" vertical="top" wrapText="1"/>
    </xf>
    <xf numFmtId="49" fontId="10" fillId="0" borderId="0" xfId="27" applyFill="1" applyBorder="1">
      <alignment horizontal="left" vertical="top" wrapText="1"/>
    </xf>
    <xf numFmtId="49" fontId="0" fillId="0" borderId="0" xfId="0" applyNumberFormat="1" applyFill="1" applyBorder="1" applyAlignment="1" applyProtection="1">
      <alignment horizontal="left" vertical="top"/>
      <protection locked="0"/>
    </xf>
    <xf numFmtId="165" fontId="0" fillId="0" borderId="0" xfId="0" applyNumberFormat="1" applyFill="1" applyBorder="1" applyAlignment="1" applyProtection="1">
      <alignment horizontal="center" vertical="top"/>
      <protection locked="0"/>
    </xf>
    <xf numFmtId="164" fontId="0" fillId="0" borderId="0" xfId="0" applyNumberFormat="1" applyFill="1" applyBorder="1" applyAlignment="1" applyProtection="1">
      <alignment horizontal="center" vertical="top"/>
      <protection locked="0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49" fontId="1" fillId="0" borderId="0" xfId="0" applyNumberFormat="1" applyFont="1" applyFill="1" applyBorder="1" applyProtection="1">
      <alignment vertical="top"/>
    </xf>
    <xf numFmtId="164" fontId="1" fillId="0" borderId="0" xfId="0" applyNumberFormat="1" applyFont="1" applyFill="1" applyBorder="1" applyProtection="1">
      <alignment vertical="top"/>
    </xf>
    <xf numFmtId="0" fontId="1" fillId="0" borderId="0" xfId="0" applyNumberFormat="1" applyFont="1" applyFill="1" applyBorder="1" applyProtection="1">
      <alignment vertical="top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0" xfId="2" applyNumberFormat="1" applyFont="1" applyFill="1" applyBorder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22" fillId="0" borderId="14" xfId="0" applyFont="1" applyFill="1" applyBorder="1" applyAlignment="1" applyProtection="1">
      <alignment horizontal="center" vertical="top"/>
    </xf>
    <xf numFmtId="164" fontId="22" fillId="0" borderId="14" xfId="0" applyNumberFormat="1" applyFont="1" applyFill="1" applyBorder="1" applyAlignment="1" applyProtection="1">
      <alignment horizontal="center" vertical="top"/>
      <protection locked="0"/>
    </xf>
    <xf numFmtId="0" fontId="21" fillId="0" borderId="10" xfId="0" applyFont="1" applyFill="1" applyBorder="1" applyAlignment="1" applyProtection="1">
      <alignment horizontal="center" vertical="top" wrapText="1"/>
    </xf>
    <xf numFmtId="0" fontId="28" fillId="0" borderId="11" xfId="0" applyFont="1" applyBorder="1">
      <alignment vertical="top"/>
    </xf>
    <xf numFmtId="0" fontId="28" fillId="0" borderId="7" xfId="0" applyFont="1" applyBorder="1">
      <alignment vertical="top"/>
    </xf>
    <xf numFmtId="0" fontId="28" fillId="0" borderId="14" xfId="0" applyFont="1" applyBorder="1">
      <alignment vertical="top"/>
    </xf>
    <xf numFmtId="0" fontId="29" fillId="0" borderId="14" xfId="0" applyFont="1" applyBorder="1">
      <alignment vertical="top"/>
    </xf>
    <xf numFmtId="0" fontId="28" fillId="0" borderId="15" xfId="0" applyFont="1" applyBorder="1">
      <alignment vertical="top"/>
    </xf>
    <xf numFmtId="0" fontId="28" fillId="0" borderId="24" xfId="0" applyFont="1" applyBorder="1">
      <alignment vertical="top"/>
    </xf>
    <xf numFmtId="0" fontId="28" fillId="0" borderId="25" xfId="0" applyFont="1" applyBorder="1">
      <alignment vertical="top"/>
    </xf>
    <xf numFmtId="0" fontId="28" fillId="0" borderId="17" xfId="0" applyFont="1" applyBorder="1">
      <alignment vertical="top"/>
    </xf>
    <xf numFmtId="0" fontId="28" fillId="0" borderId="27" xfId="0" applyFont="1" applyBorder="1">
      <alignment vertical="top"/>
    </xf>
    <xf numFmtId="0" fontId="28" fillId="0" borderId="28" xfId="0" applyFont="1" applyBorder="1">
      <alignment vertical="top"/>
    </xf>
    <xf numFmtId="0" fontId="26" fillId="0" borderId="14" xfId="0" applyFont="1" applyBorder="1">
      <alignment vertical="top"/>
    </xf>
    <xf numFmtId="0" fontId="23" fillId="0" borderId="14" xfId="0" applyFont="1" applyBorder="1">
      <alignment vertical="top"/>
    </xf>
    <xf numFmtId="49" fontId="19" fillId="0" borderId="0" xfId="0" applyNumberFormat="1" applyFont="1" applyFill="1" applyBorder="1" applyAlignment="1" applyProtection="1">
      <alignment vertical="center"/>
    </xf>
    <xf numFmtId="0" fontId="20" fillId="0" borderId="14" xfId="0" applyFont="1" applyBorder="1">
      <alignment vertical="top"/>
    </xf>
    <xf numFmtId="49" fontId="25" fillId="0" borderId="29" xfId="0" applyNumberFormat="1" applyFont="1" applyFill="1" applyBorder="1" applyProtection="1">
      <alignment vertical="top"/>
    </xf>
    <xf numFmtId="49" fontId="25" fillId="0" borderId="31" xfId="0" applyNumberFormat="1" applyFont="1" applyFill="1" applyBorder="1" applyAlignment="1" applyProtection="1">
      <alignment horizontal="center" vertical="top" wrapText="1"/>
    </xf>
    <xf numFmtId="0" fontId="22" fillId="0" borderId="16" xfId="0" applyFont="1" applyFill="1" applyBorder="1" applyAlignment="1" applyProtection="1">
      <alignment horizontal="center" vertical="top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 vertical="top"/>
    </xf>
    <xf numFmtId="49" fontId="25" fillId="0" borderId="10" xfId="0" applyNumberFormat="1" applyFont="1" applyFill="1" applyBorder="1" applyAlignment="1" applyProtection="1">
      <alignment horizontal="center" vertical="top"/>
    </xf>
    <xf numFmtId="49" fontId="5" fillId="0" borderId="16" xfId="2" applyNumberFormat="1" applyFont="1" applyFill="1" applyBorder="1">
      <alignment horizontal="left" vertical="top" wrapText="1"/>
    </xf>
    <xf numFmtId="49" fontId="6" fillId="0" borderId="14" xfId="2" applyNumberFormat="1" applyFont="1" applyFill="1" applyBorder="1">
      <alignment horizontal="left" vertical="top" wrapText="1"/>
    </xf>
    <xf numFmtId="49" fontId="6" fillId="0" borderId="14" xfId="0" applyNumberFormat="1" applyFont="1" applyFill="1" applyBorder="1" applyProtection="1">
      <alignment vertical="top"/>
    </xf>
    <xf numFmtId="49" fontId="6" fillId="0" borderId="14" xfId="18" applyNumberFormat="1" applyFont="1" applyFill="1" applyBorder="1">
      <alignment horizontal="left" vertical="top" wrapText="1"/>
    </xf>
    <xf numFmtId="49" fontId="24" fillId="0" borderId="14" xfId="0" applyNumberFormat="1" applyFont="1" applyFill="1" applyBorder="1" applyProtection="1">
      <alignment vertical="top"/>
    </xf>
    <xf numFmtId="49" fontId="24" fillId="0" borderId="15" xfId="0" applyNumberFormat="1" applyFont="1" applyFill="1" applyBorder="1" applyProtection="1">
      <alignment vertical="top"/>
    </xf>
    <xf numFmtId="49" fontId="25" fillId="0" borderId="10" xfId="0" applyNumberFormat="1" applyFont="1" applyFill="1" applyBorder="1" applyAlignment="1" applyProtection="1">
      <alignment horizontal="center" vertical="top" wrapText="1"/>
    </xf>
    <xf numFmtId="0" fontId="21" fillId="0" borderId="16" xfId="0" applyFont="1" applyBorder="1">
      <alignment vertical="top"/>
    </xf>
    <xf numFmtId="49" fontId="21" fillId="0" borderId="14" xfId="0" applyNumberFormat="1" applyFont="1" applyFill="1" applyBorder="1" applyAlignment="1" applyProtection="1">
      <alignment vertical="top" wrapText="1"/>
    </xf>
    <xf numFmtId="0" fontId="21" fillId="0" borderId="14" xfId="0" applyNumberFormat="1" applyFont="1" applyFill="1" applyBorder="1" applyProtection="1">
      <alignment vertical="top"/>
    </xf>
    <xf numFmtId="49" fontId="21" fillId="0" borderId="15" xfId="0" applyNumberFormat="1" applyFont="1" applyFill="1" applyBorder="1" applyProtection="1">
      <alignment vertical="top"/>
    </xf>
    <xf numFmtId="49" fontId="0" fillId="0" borderId="14" xfId="0" applyNumberFormat="1" applyFill="1" applyBorder="1" applyAlignment="1" applyProtection="1">
      <alignment horizontal="left" vertical="top"/>
    </xf>
    <xf numFmtId="0" fontId="21" fillId="0" borderId="21" xfId="0" applyFont="1" applyFill="1" applyBorder="1" applyAlignment="1" applyProtection="1">
      <alignment horizontal="center" vertical="top" wrapText="1"/>
    </xf>
    <xf numFmtId="0" fontId="22" fillId="0" borderId="26" xfId="0" applyFont="1" applyFill="1" applyBorder="1" applyAlignment="1" applyProtection="1">
      <alignment horizontal="center" vertical="top"/>
    </xf>
    <xf numFmtId="0" fontId="22" fillId="0" borderId="17" xfId="0" applyFont="1" applyFill="1" applyBorder="1" applyAlignment="1" applyProtection="1">
      <alignment horizontal="center" vertical="top"/>
    </xf>
    <xf numFmtId="165" fontId="22" fillId="0" borderId="17" xfId="0" applyNumberFormat="1" applyFont="1" applyFill="1" applyBorder="1" applyAlignment="1" applyProtection="1">
      <alignment horizontal="center" vertical="top"/>
      <protection locked="0"/>
    </xf>
    <xf numFmtId="0" fontId="22" fillId="0" borderId="17" xfId="0" applyFont="1" applyFill="1" applyBorder="1" applyProtection="1">
      <alignment vertical="top"/>
    </xf>
    <xf numFmtId="0" fontId="22" fillId="0" borderId="27" xfId="0" applyFont="1" applyFill="1" applyBorder="1" applyProtection="1">
      <alignment vertical="top"/>
    </xf>
    <xf numFmtId="0" fontId="21" fillId="0" borderId="18" xfId="0" applyFont="1" applyFill="1" applyBorder="1" applyAlignment="1" applyProtection="1">
      <alignment horizontal="center" vertical="top" wrapText="1"/>
    </xf>
    <xf numFmtId="0" fontId="22" fillId="0" borderId="35" xfId="0" applyFont="1" applyFill="1" applyBorder="1" applyAlignment="1" applyProtection="1">
      <alignment horizontal="right" vertical="top"/>
    </xf>
    <xf numFmtId="0" fontId="22" fillId="0" borderId="9" xfId="0" applyFont="1" applyFill="1" applyBorder="1" applyAlignment="1" applyProtection="1">
      <alignment horizontal="right" vertical="top"/>
    </xf>
    <xf numFmtId="164" fontId="22" fillId="0" borderId="9" xfId="0" applyNumberFormat="1" applyFont="1" applyFill="1" applyBorder="1" applyAlignment="1" applyProtection="1">
      <alignment horizontal="right" vertical="top"/>
      <protection locked="0"/>
    </xf>
    <xf numFmtId="164" fontId="21" fillId="0" borderId="9" xfId="0" applyNumberFormat="1" applyFont="1" applyFill="1" applyBorder="1" applyProtection="1">
      <alignment vertical="top"/>
    </xf>
    <xf numFmtId="164" fontId="21" fillId="0" borderId="19" xfId="0" applyNumberFormat="1" applyFont="1" applyFill="1" applyBorder="1" applyProtection="1">
      <alignment vertical="top"/>
    </xf>
    <xf numFmtId="0" fontId="22" fillId="0" borderId="14" xfId="0" applyFont="1" applyFill="1" applyBorder="1" applyProtection="1">
      <alignment vertical="top"/>
    </xf>
    <xf numFmtId="0" fontId="22" fillId="0" borderId="15" xfId="0" applyFont="1" applyFill="1" applyBorder="1" applyProtection="1">
      <alignment vertical="top"/>
    </xf>
    <xf numFmtId="0" fontId="0" fillId="0" borderId="14" xfId="0" applyFill="1" applyBorder="1" applyAlignment="1" applyProtection="1">
      <alignment horizontal="center" vertical="center"/>
    </xf>
    <xf numFmtId="49" fontId="0" fillId="0" borderId="16" xfId="0" applyNumberFormat="1" applyFill="1" applyBorder="1" applyAlignment="1" applyProtection="1">
      <alignment horizontal="left" vertical="top"/>
    </xf>
    <xf numFmtId="49" fontId="1" fillId="0" borderId="10" xfId="0" applyNumberFormat="1" applyFont="1" applyFill="1" applyBorder="1" applyAlignment="1" applyProtection="1">
      <alignment horizontal="center" vertical="top" wrapText="1"/>
    </xf>
    <xf numFmtId="0" fontId="5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top"/>
    </xf>
    <xf numFmtId="0" fontId="28" fillId="0" borderId="9" xfId="0" applyFont="1" applyBorder="1" applyAlignment="1">
      <alignment horizontal="center" vertical="top"/>
    </xf>
    <xf numFmtId="0" fontId="28" fillId="0" borderId="9" xfId="0" applyFont="1" applyBorder="1">
      <alignment vertical="top"/>
    </xf>
    <xf numFmtId="0" fontId="28" fillId="0" borderId="19" xfId="0" applyFont="1" applyBorder="1">
      <alignment vertical="top"/>
    </xf>
    <xf numFmtId="49" fontId="24" fillId="0" borderId="16" xfId="0" applyNumberFormat="1" applyFont="1" applyFill="1" applyBorder="1" applyProtection="1">
      <alignment vertical="top"/>
    </xf>
    <xf numFmtId="49" fontId="25" fillId="0" borderId="10" xfId="0" applyNumberFormat="1" applyFont="1" applyFill="1" applyBorder="1" applyProtection="1">
      <alignment vertical="top"/>
    </xf>
    <xf numFmtId="49" fontId="25" fillId="0" borderId="18" xfId="0" applyNumberFormat="1" applyFont="1" applyFill="1" applyBorder="1" applyAlignment="1" applyProtection="1">
      <alignment horizontal="center" vertical="top" wrapText="1"/>
    </xf>
    <xf numFmtId="49" fontId="21" fillId="0" borderId="35" xfId="0" applyNumberFormat="1" applyFont="1" applyFill="1" applyBorder="1" applyAlignment="1" applyProtection="1">
      <alignment vertical="top" wrapText="1"/>
    </xf>
    <xf numFmtId="0" fontId="21" fillId="0" borderId="9" xfId="0" applyNumberFormat="1" applyFont="1" applyFill="1" applyBorder="1" applyProtection="1">
      <alignment vertical="top"/>
    </xf>
    <xf numFmtId="49" fontId="21" fillId="0" borderId="9" xfId="0" applyNumberFormat="1" applyFont="1" applyFill="1" applyBorder="1" applyProtection="1">
      <alignment vertical="top"/>
    </xf>
    <xf numFmtId="0" fontId="0" fillId="0" borderId="15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0" borderId="3" xfId="0" applyFill="1" applyBorder="1" applyProtection="1">
      <alignment vertical="top"/>
    </xf>
    <xf numFmtId="0" fontId="28" fillId="0" borderId="3" xfId="0" applyFont="1" applyBorder="1">
      <alignment vertical="top"/>
    </xf>
    <xf numFmtId="0" fontId="0" fillId="0" borderId="5" xfId="0" applyFill="1" applyBorder="1" applyProtection="1">
      <alignment vertical="top"/>
    </xf>
    <xf numFmtId="0" fontId="0" fillId="0" borderId="23" xfId="0" applyFill="1" applyBorder="1" applyProtection="1">
      <alignment vertical="top"/>
    </xf>
    <xf numFmtId="0" fontId="0" fillId="0" borderId="24" xfId="0" applyFill="1" applyBorder="1" applyProtection="1">
      <alignment vertical="top"/>
    </xf>
    <xf numFmtId="49" fontId="1" fillId="0" borderId="0" xfId="0" applyNumberFormat="1" applyFont="1" applyFill="1" applyProtection="1">
      <alignment vertical="top"/>
    </xf>
    <xf numFmtId="0" fontId="1" fillId="0" borderId="0" xfId="0" applyFont="1" applyFill="1" applyProtection="1">
      <alignment vertical="top"/>
    </xf>
    <xf numFmtId="49" fontId="32" fillId="0" borderId="0" xfId="0" applyNumberFormat="1" applyFont="1" applyFill="1" applyProtection="1">
      <alignment vertical="top"/>
    </xf>
    <xf numFmtId="0" fontId="32" fillId="0" borderId="0" xfId="0" applyFont="1" applyFill="1" applyProtection="1">
      <alignment vertical="top"/>
    </xf>
    <xf numFmtId="49" fontId="33" fillId="0" borderId="0" xfId="0" applyNumberFormat="1" applyFont="1" applyFill="1" applyProtection="1">
      <alignment vertical="top"/>
    </xf>
    <xf numFmtId="0" fontId="33" fillId="0" borderId="0" xfId="0" applyFont="1" applyFill="1" applyProtection="1">
      <alignment vertical="top"/>
    </xf>
    <xf numFmtId="49" fontId="34" fillId="0" borderId="0" xfId="0" applyNumberFormat="1" applyFont="1" applyFill="1" applyProtection="1">
      <alignment vertical="top"/>
    </xf>
    <xf numFmtId="0" fontId="33" fillId="0" borderId="0" xfId="0" applyNumberFormat="1" applyFont="1" applyFill="1" applyBorder="1" applyProtection="1">
      <alignment vertical="top"/>
    </xf>
    <xf numFmtId="0" fontId="31" fillId="0" borderId="0" xfId="0" applyFont="1" applyFill="1" applyBorder="1" applyProtection="1">
      <alignment vertical="top"/>
    </xf>
    <xf numFmtId="164" fontId="33" fillId="0" borderId="0" xfId="0" applyNumberFormat="1" applyFont="1" applyFill="1" applyBorder="1" applyProtection="1">
      <alignment vertical="top"/>
    </xf>
    <xf numFmtId="49" fontId="31" fillId="0" borderId="0" xfId="0" applyNumberFormat="1" applyFont="1" applyFill="1" applyBorder="1" applyProtection="1">
      <alignment vertical="top"/>
    </xf>
    <xf numFmtId="2" fontId="0" fillId="0" borderId="0" xfId="0" applyNumberFormat="1">
      <alignment vertical="top"/>
    </xf>
    <xf numFmtId="44" fontId="0" fillId="0" borderId="0" xfId="0" applyNumberFormat="1">
      <alignment vertical="top"/>
    </xf>
    <xf numFmtId="0" fontId="0" fillId="5" borderId="0" xfId="0" applyFill="1">
      <alignment vertical="top"/>
    </xf>
    <xf numFmtId="2" fontId="0" fillId="5" borderId="0" xfId="0" applyNumberFormat="1" applyFill="1">
      <alignment vertical="top"/>
    </xf>
    <xf numFmtId="4" fontId="0" fillId="5" borderId="0" xfId="0" applyNumberFormat="1" applyFill="1">
      <alignment vertical="top"/>
    </xf>
    <xf numFmtId="0" fontId="0" fillId="5" borderId="18" xfId="0" applyFill="1" applyBorder="1">
      <alignment vertical="top"/>
    </xf>
    <xf numFmtId="0" fontId="0" fillId="5" borderId="12" xfId="0" applyFill="1" applyBorder="1">
      <alignment vertical="top"/>
    </xf>
    <xf numFmtId="2" fontId="0" fillId="5" borderId="21" xfId="0" applyNumberFormat="1" applyFill="1" applyBorder="1">
      <alignment vertical="top"/>
    </xf>
    <xf numFmtId="0" fontId="28" fillId="0" borderId="0" xfId="0" applyFont="1">
      <alignment vertical="top"/>
    </xf>
    <xf numFmtId="0" fontId="28" fillId="0" borderId="20" xfId="0" applyFont="1" applyBorder="1" applyAlignment="1">
      <alignment horizontal="center" vertical="top"/>
    </xf>
    <xf numFmtId="0" fontId="28" fillId="0" borderId="37" xfId="0" applyFont="1" applyBorder="1" applyAlignment="1">
      <alignment horizontal="center" vertical="top"/>
    </xf>
    <xf numFmtId="0" fontId="28" fillId="0" borderId="26" xfId="0" applyFont="1" applyBorder="1">
      <alignment vertical="top"/>
    </xf>
    <xf numFmtId="0" fontId="29" fillId="0" borderId="16" xfId="0" applyFont="1" applyBorder="1">
      <alignment vertical="top"/>
    </xf>
    <xf numFmtId="0" fontId="28" fillId="0" borderId="48" xfId="0" applyFont="1" applyBorder="1">
      <alignment vertical="top"/>
    </xf>
    <xf numFmtId="0" fontId="28" fillId="0" borderId="13" xfId="0" applyFont="1" applyBorder="1">
      <alignment vertical="top"/>
    </xf>
    <xf numFmtId="0" fontId="35" fillId="0" borderId="13" xfId="0" applyFont="1" applyBorder="1">
      <alignment vertical="top"/>
    </xf>
    <xf numFmtId="0" fontId="35" fillId="0" borderId="14" xfId="0" applyFont="1" applyBorder="1">
      <alignment vertical="top"/>
    </xf>
    <xf numFmtId="0" fontId="35" fillId="0" borderId="15" xfId="0" applyFont="1" applyBorder="1">
      <alignment vertical="top"/>
    </xf>
    <xf numFmtId="0" fontId="28" fillId="0" borderId="45" xfId="0" applyFont="1" applyBorder="1" applyAlignment="1">
      <alignment horizontal="center" vertical="top"/>
    </xf>
    <xf numFmtId="0" fontId="36" fillId="0" borderId="47" xfId="0" applyFont="1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wrapText="1"/>
    </xf>
    <xf numFmtId="167" fontId="22" fillId="0" borderId="47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167" fontId="39" fillId="0" borderId="47" xfId="0" applyNumberFormat="1" applyFont="1" applyBorder="1" applyAlignment="1">
      <alignment horizontal="center" vertical="center" wrapText="1"/>
    </xf>
    <xf numFmtId="167" fontId="21" fillId="0" borderId="47" xfId="0" applyNumberFormat="1" applyFont="1" applyBorder="1" applyAlignment="1">
      <alignment horizontal="center" vertical="center" wrapText="1"/>
    </xf>
    <xf numFmtId="0" fontId="41" fillId="0" borderId="47" xfId="0" applyFont="1" applyBorder="1" applyAlignment="1"/>
    <xf numFmtId="0" fontId="41" fillId="0" borderId="47" xfId="0" quotePrefix="1" applyFont="1" applyBorder="1" applyAlignment="1">
      <alignment horizontal="center" vertical="center" wrapText="1"/>
    </xf>
    <xf numFmtId="0" fontId="0" fillId="0" borderId="13" xfId="0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 vertical="center"/>
    </xf>
    <xf numFmtId="166" fontId="0" fillId="0" borderId="46" xfId="0" applyNumberForma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top" wrapText="1"/>
    </xf>
    <xf numFmtId="0" fontId="37" fillId="0" borderId="50" xfId="0" applyFont="1" applyBorder="1" applyAlignment="1">
      <alignment horizontal="left" vertical="center" wrapText="1"/>
    </xf>
    <xf numFmtId="0" fontId="22" fillId="0" borderId="50" xfId="0" applyFont="1" applyBorder="1" applyAlignment="1">
      <alignment wrapText="1"/>
    </xf>
    <xf numFmtId="0" fontId="40" fillId="0" borderId="50" xfId="0" applyFont="1" applyBorder="1" applyAlignment="1">
      <alignment horizontal="right" vertical="center" wrapText="1"/>
    </xf>
    <xf numFmtId="0" fontId="42" fillId="0" borderId="50" xfId="0" applyFont="1" applyBorder="1" applyAlignment="1">
      <alignment horizontal="left" vertical="center" wrapText="1"/>
    </xf>
    <xf numFmtId="0" fontId="43" fillId="0" borderId="50" xfId="0" applyFont="1" applyBorder="1" applyAlignment="1">
      <alignment horizontal="right" vertical="center" wrapText="1"/>
    </xf>
    <xf numFmtId="0" fontId="22" fillId="0" borderId="50" xfId="0" applyFont="1" applyBorder="1" applyAlignment="1">
      <alignment horizontal="left" vertical="center" wrapText="1"/>
    </xf>
    <xf numFmtId="0" fontId="21" fillId="0" borderId="50" xfId="0" applyFont="1" applyBorder="1" applyAlignment="1">
      <alignment horizontal="left" vertical="center" wrapText="1"/>
    </xf>
    <xf numFmtId="0" fontId="44" fillId="0" borderId="50" xfId="0" applyFont="1" applyBorder="1" applyAlignment="1">
      <alignment horizontal="right" vertical="center" wrapText="1"/>
    </xf>
    <xf numFmtId="0" fontId="45" fillId="0" borderId="50" xfId="0" applyFont="1" applyBorder="1" applyAlignment="1">
      <alignment horizontal="left" vertical="center" wrapText="1"/>
    </xf>
    <xf numFmtId="0" fontId="30" fillId="0" borderId="50" xfId="0" applyFont="1" applyBorder="1" applyAlignment="1">
      <alignment wrapText="1"/>
    </xf>
    <xf numFmtId="0" fontId="46" fillId="0" borderId="50" xfId="0" applyFont="1" applyBorder="1" applyAlignment="1">
      <alignment wrapText="1"/>
    </xf>
    <xf numFmtId="0" fontId="38" fillId="0" borderId="40" xfId="0" applyFont="1" applyBorder="1" applyAlignment="1">
      <alignment horizontal="center" vertical="center" wrapText="1"/>
    </xf>
    <xf numFmtId="0" fontId="39" fillId="0" borderId="51" xfId="0" applyFont="1" applyBorder="1" applyAlignment="1"/>
    <xf numFmtId="167" fontId="22" fillId="0" borderId="51" xfId="0" applyNumberFormat="1" applyFont="1" applyBorder="1" applyAlignment="1">
      <alignment horizontal="center" vertical="center" wrapText="1"/>
    </xf>
    <xf numFmtId="0" fontId="22" fillId="0" borderId="51" xfId="0" applyFont="1" applyBorder="1" applyAlignment="1"/>
    <xf numFmtId="167" fontId="25" fillId="0" borderId="51" xfId="0" applyNumberFormat="1" applyFont="1" applyBorder="1" applyAlignment="1">
      <alignment horizontal="center" vertical="center" wrapText="1"/>
    </xf>
    <xf numFmtId="167" fontId="39" fillId="0" borderId="51" xfId="0" applyNumberFormat="1" applyFont="1" applyBorder="1" applyAlignment="1">
      <alignment horizontal="center" vertical="center" wrapText="1"/>
    </xf>
    <xf numFmtId="0" fontId="38" fillId="0" borderId="40" xfId="0" applyFont="1" applyBorder="1" applyAlignment="1">
      <alignment horizontal="center"/>
    </xf>
    <xf numFmtId="0" fontId="22" fillId="0" borderId="4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167" fontId="22" fillId="0" borderId="53" xfId="0" applyNumberFormat="1" applyFont="1" applyBorder="1" applyAlignment="1">
      <alignment horizontal="center" vertical="center" wrapText="1"/>
    </xf>
    <xf numFmtId="167" fontId="25" fillId="0" borderId="54" xfId="0" applyNumberFormat="1" applyFont="1" applyBorder="1" applyAlignment="1">
      <alignment horizontal="center" vertical="center" wrapText="1"/>
    </xf>
    <xf numFmtId="0" fontId="38" fillId="0" borderId="55" xfId="0" applyFont="1" applyBorder="1" applyAlignment="1">
      <alignment horizontal="center"/>
    </xf>
    <xf numFmtId="0" fontId="47" fillId="0" borderId="3" xfId="0" applyFont="1" applyBorder="1" applyAlignment="1">
      <alignment horizontal="left"/>
    </xf>
    <xf numFmtId="0" fontId="48" fillId="0" borderId="3" xfId="0" applyFont="1" applyBorder="1" applyAlignment="1">
      <alignment horizontal="right"/>
    </xf>
    <xf numFmtId="0" fontId="49" fillId="0" borderId="3" xfId="0" applyFont="1" applyBorder="1" applyAlignment="1"/>
    <xf numFmtId="0" fontId="38" fillId="0" borderId="3" xfId="0" applyFont="1" applyBorder="1" applyAlignment="1"/>
    <xf numFmtId="0" fontId="0" fillId="0" borderId="3" xfId="0" applyBorder="1" applyAlignment="1"/>
    <xf numFmtId="0" fontId="38" fillId="0" borderId="3" xfId="0" applyFont="1" applyBorder="1" applyAlignment="1">
      <alignment horizontal="left"/>
    </xf>
    <xf numFmtId="0" fontId="50" fillId="0" borderId="3" xfId="0" applyFont="1" applyBorder="1" applyAlignment="1">
      <alignment horizontal="right"/>
    </xf>
    <xf numFmtId="0" fontId="51" fillId="0" borderId="3" xfId="0" applyFont="1" applyBorder="1" applyAlignment="1"/>
    <xf numFmtId="0" fontId="48" fillId="0" borderId="3" xfId="0" applyFont="1" applyBorder="1" applyAlignment="1">
      <alignment horizontal="center"/>
    </xf>
    <xf numFmtId="0" fontId="47" fillId="0" borderId="3" xfId="0" applyFont="1" applyBorder="1" applyAlignment="1"/>
    <xf numFmtId="0" fontId="0" fillId="0" borderId="55" xfId="0" applyBorder="1" applyAlignment="1">
      <alignment horizontal="center"/>
    </xf>
    <xf numFmtId="0" fontId="48" fillId="0" borderId="4" xfId="0" applyFont="1" applyBorder="1" applyAlignment="1"/>
    <xf numFmtId="0" fontId="0" fillId="0" borderId="4" xfId="0" applyBorder="1" applyAlignment="1"/>
    <xf numFmtId="0" fontId="38" fillId="0" borderId="4" xfId="0" applyFont="1" applyBorder="1" applyAlignment="1"/>
    <xf numFmtId="0" fontId="38" fillId="0" borderId="4" xfId="0" applyFont="1" applyBorder="1" applyAlignment="1">
      <alignment horizontal="center"/>
    </xf>
    <xf numFmtId="0" fontId="48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1" fillId="0" borderId="20" xfId="0" applyFont="1" applyFill="1" applyBorder="1" applyAlignment="1" applyProtection="1">
      <alignment horizontal="center" vertical="top" wrapText="1"/>
    </xf>
    <xf numFmtId="49" fontId="1" fillId="0" borderId="20" xfId="0" applyNumberFormat="1" applyFont="1" applyFill="1" applyBorder="1" applyAlignment="1" applyProtection="1">
      <alignment horizontal="left" vertical="top" wrapText="1"/>
    </xf>
    <xf numFmtId="0" fontId="1" fillId="0" borderId="45" xfId="0" applyFont="1" applyFill="1" applyBorder="1" applyAlignment="1" applyProtection="1">
      <alignment horizontal="center" vertical="top" wrapText="1"/>
    </xf>
    <xf numFmtId="0" fontId="0" fillId="0" borderId="35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166" fontId="0" fillId="0" borderId="32" xfId="0" applyNumberForma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right" vertical="top"/>
    </xf>
    <xf numFmtId="0" fontId="0" fillId="4" borderId="3" xfId="0" applyFill="1" applyBorder="1" applyAlignment="1" applyProtection="1">
      <alignment horizontal="center" vertical="center"/>
    </xf>
    <xf numFmtId="0" fontId="1" fillId="0" borderId="3" xfId="0" applyFont="1" applyFill="1" applyBorder="1" applyProtection="1">
      <alignment vertical="top"/>
    </xf>
    <xf numFmtId="0" fontId="33" fillId="0" borderId="3" xfId="0" applyFont="1" applyFill="1" applyBorder="1" applyProtection="1">
      <alignment vertical="top"/>
    </xf>
    <xf numFmtId="0" fontId="0" fillId="0" borderId="41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21" fillId="0" borderId="5" xfId="0" applyFont="1" applyFill="1" applyBorder="1" applyAlignment="1" applyProtection="1">
      <alignment horizontal="center" vertical="top"/>
    </xf>
    <xf numFmtId="0" fontId="0" fillId="4" borderId="5" xfId="0" applyFill="1" applyBorder="1" applyAlignment="1" applyProtection="1">
      <alignment horizontal="center" vertical="center"/>
    </xf>
    <xf numFmtId="0" fontId="32" fillId="0" borderId="5" xfId="0" applyFont="1" applyFill="1" applyBorder="1" applyProtection="1">
      <alignment vertical="top"/>
    </xf>
    <xf numFmtId="0" fontId="1" fillId="0" borderId="5" xfId="0" applyFont="1" applyFill="1" applyBorder="1" applyProtection="1">
      <alignment vertical="top"/>
    </xf>
    <xf numFmtId="0" fontId="33" fillId="0" borderId="5" xfId="0" applyFont="1" applyFill="1" applyBorder="1" applyProtection="1">
      <alignment vertical="top"/>
    </xf>
    <xf numFmtId="166" fontId="0" fillId="0" borderId="44" xfId="0" applyNumberFormat="1" applyFill="1" applyBorder="1" applyAlignment="1" applyProtection="1">
      <alignment horizontal="center" vertical="center"/>
    </xf>
    <xf numFmtId="166" fontId="0" fillId="0" borderId="6" xfId="0" applyNumberFormat="1" applyFill="1" applyBorder="1" applyAlignment="1" applyProtection="1">
      <alignment horizontal="center" vertical="center"/>
    </xf>
    <xf numFmtId="166" fontId="0" fillId="0" borderId="6" xfId="0" applyNumberFormat="1" applyFill="1" applyBorder="1" applyAlignment="1" applyProtection="1">
      <alignment horizontal="left" vertical="top"/>
    </xf>
    <xf numFmtId="166" fontId="0" fillId="4" borderId="6" xfId="0" applyNumberFormat="1" applyFill="1" applyBorder="1" applyAlignment="1" applyProtection="1">
      <alignment horizontal="center" vertical="center"/>
    </xf>
    <xf numFmtId="166" fontId="0" fillId="0" borderId="6" xfId="0" applyNumberFormat="1" applyFill="1" applyBorder="1" applyProtection="1">
      <alignment vertical="top"/>
    </xf>
    <xf numFmtId="166" fontId="1" fillId="0" borderId="6" xfId="0" applyNumberFormat="1" applyFont="1" applyFill="1" applyBorder="1" applyProtection="1">
      <alignment vertical="top"/>
    </xf>
    <xf numFmtId="166" fontId="33" fillId="0" borderId="6" xfId="0" applyNumberFormat="1" applyFont="1" applyFill="1" applyBorder="1" applyProtection="1">
      <alignment vertical="top"/>
    </xf>
    <xf numFmtId="166" fontId="0" fillId="0" borderId="25" xfId="0" applyNumberFormat="1" applyFill="1" applyBorder="1" applyProtection="1">
      <alignment vertical="top"/>
    </xf>
    <xf numFmtId="166" fontId="28" fillId="0" borderId="38" xfId="0" applyNumberFormat="1" applyFont="1" applyBorder="1">
      <alignment vertical="top"/>
    </xf>
    <xf numFmtId="166" fontId="28" fillId="0" borderId="39" xfId="0" applyNumberFormat="1" applyFont="1" applyBorder="1">
      <alignment vertical="top"/>
    </xf>
    <xf numFmtId="166" fontId="28" fillId="0" borderId="22" xfId="0" applyNumberFormat="1" applyFont="1" applyBorder="1">
      <alignment vertical="top"/>
    </xf>
    <xf numFmtId="0" fontId="38" fillId="0" borderId="35" xfId="0" applyFont="1" applyBorder="1" applyAlignment="1">
      <alignment horizontal="center"/>
    </xf>
    <xf numFmtId="0" fontId="38" fillId="0" borderId="35" xfId="0" applyFont="1" applyBorder="1" applyAlignment="1">
      <alignment horizontal="left"/>
    </xf>
    <xf numFmtId="0" fontId="0" fillId="0" borderId="35" xfId="0" applyBorder="1" applyAlignment="1"/>
    <xf numFmtId="166" fontId="0" fillId="0" borderId="56" xfId="0" applyNumberFormat="1" applyFill="1" applyBorder="1" applyProtection="1">
      <alignment vertical="top"/>
    </xf>
    <xf numFmtId="0" fontId="52" fillId="0" borderId="0" xfId="0" applyFont="1">
      <alignment vertical="top"/>
    </xf>
    <xf numFmtId="0" fontId="5" fillId="0" borderId="3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27" fillId="0" borderId="21" xfId="0" applyNumberFormat="1" applyFont="1" applyFill="1" applyBorder="1" applyAlignment="1" applyProtection="1">
      <alignment horizontal="center" vertical="center"/>
    </xf>
    <xf numFmtId="49" fontId="27" fillId="0" borderId="18" xfId="0" applyNumberFormat="1" applyFont="1" applyFill="1" applyBorder="1" applyAlignment="1" applyProtection="1">
      <alignment horizontal="center" vertical="center"/>
    </xf>
    <xf numFmtId="49" fontId="27" fillId="0" borderId="12" xfId="0" applyNumberFormat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 applyProtection="1">
      <alignment horizontal="center" vertical="center" wrapText="1"/>
    </xf>
    <xf numFmtId="49" fontId="19" fillId="0" borderId="0" xfId="0" applyNumberFormat="1" applyFont="1" applyFill="1" applyBorder="1" applyAlignment="1" applyProtection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49" fontId="25" fillId="0" borderId="21" xfId="0" applyNumberFormat="1" applyFont="1" applyFill="1" applyBorder="1" applyAlignment="1" applyProtection="1">
      <alignment horizontal="center" vertical="center"/>
    </xf>
    <xf numFmtId="49" fontId="25" fillId="0" borderId="18" xfId="0" applyNumberFormat="1" applyFont="1" applyFill="1" applyBorder="1" applyAlignment="1" applyProtection="1">
      <alignment horizontal="center" vertical="center"/>
    </xf>
    <xf numFmtId="49" fontId="25" fillId="0" borderId="12" xfId="0" applyNumberFormat="1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</cellXfs>
  <cellStyles count="50">
    <cellStyle name="ArtDescriptif" xfId="29"/>
    <cellStyle name="ArtLibelleCond" xfId="28"/>
    <cellStyle name="ArtNote1" xfId="30"/>
    <cellStyle name="ArtNote2" xfId="31"/>
    <cellStyle name="ArtNote3" xfId="32"/>
    <cellStyle name="ArtNote4" xfId="33"/>
    <cellStyle name="ArtNote5" xfId="34"/>
    <cellStyle name="ArtQuantite" xfId="35"/>
    <cellStyle name="ArtTitre" xfId="27"/>
    <cellStyle name="ChapDescriptif0" xfId="8"/>
    <cellStyle name="ChapDescriptif1" xfId="12"/>
    <cellStyle name="ChapDescriptif2" xfId="16"/>
    <cellStyle name="ChapDescriptif3" xfId="20"/>
    <cellStyle name="ChapDescriptif4" xfId="24"/>
    <cellStyle name="ChapNote0" xfId="9"/>
    <cellStyle name="ChapNote1" xfId="13"/>
    <cellStyle name="ChapNote2" xfId="17"/>
    <cellStyle name="ChapNote3" xfId="21"/>
    <cellStyle name="ChapNote4" xfId="25"/>
    <cellStyle name="ChapRecap0" xfId="10"/>
    <cellStyle name="ChapRecap1" xfId="14"/>
    <cellStyle name="ChapRecap2" xfId="18"/>
    <cellStyle name="ChapRecap3" xfId="22"/>
    <cellStyle name="ChapRecap4" xfId="26"/>
    <cellStyle name="ChapTitre0" xfId="7"/>
    <cellStyle name="ChapTitre1" xfId="11"/>
    <cellStyle name="ChapTitre2" xfId="15"/>
    <cellStyle name="ChapTitre3" xfId="19"/>
    <cellStyle name="ChapTitre4" xfId="23"/>
    <cellStyle name="DQLocQuantNonLoc" xfId="43"/>
    <cellStyle name="DQLocRefClass" xfId="42"/>
    <cellStyle name="DQLocStruct" xfId="44"/>
    <cellStyle name="DQMinutes" xfId="45"/>
    <cellStyle name="Info Entete" xfId="48"/>
    <cellStyle name="Inter Entete" xfId="49"/>
    <cellStyle name="LocGen" xfId="37"/>
    <cellStyle name="LocLit" xfId="39"/>
    <cellStyle name="LocRefClass" xfId="38"/>
    <cellStyle name="LocSignetRep" xfId="41"/>
    <cellStyle name="LocStrRecap0" xfId="4"/>
    <cellStyle name="LocStrRecap1" xfId="6"/>
    <cellStyle name="LocStrTexte0" xfId="3"/>
    <cellStyle name="LocStrTexte1" xfId="5"/>
    <cellStyle name="LocStruct" xfId="40"/>
    <cellStyle name="LocTitre" xfId="36"/>
    <cellStyle name="Lot" xfId="46"/>
    <cellStyle name="Normal" xfId="0" builtinId="0" customBuiltin="1"/>
    <cellStyle name="Note" xfId="1" builtinId="10" customBuiltin="1"/>
    <cellStyle name="Numerotation" xfId="2"/>
    <cellStyle name="Titre Entete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25400</xdr:colOff>
      <xdr:row>9</xdr:row>
      <xdr:rowOff>25400</xdr:rowOff>
    </xdr:from>
    <xdr:to>
      <xdr:col>7</xdr:col>
      <xdr:colOff>698500</xdr:colOff>
      <xdr:row>20</xdr:row>
      <xdr:rowOff>12700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87400" y="1739900"/>
          <a:ext cx="5245100" cy="2082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
SNCF
DIRECTION DE L'IMMOBILIER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DIRECTION IMMOBILIERE TERRITORIALE DE L'OUEST</a:t>
          </a:r>
        </a:p>
        <a:p>
          <a:pPr algn="ctr"/>
          <a:endParaRPr lang="fr-FR" sz="900" b="1" i="0">
            <a:solidFill>
              <a:srgbClr val="000000"/>
            </a:solidFill>
            <a:latin typeface="Arial"/>
          </a:endParaRP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60 Rue Blaise Pascal
37000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TOURS</a:t>
          </a:r>
          <a:endParaRPr lang="fr-FR" sz="900" b="1" i="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2</xdr:col>
      <xdr:colOff>581025</xdr:colOff>
      <xdr:row>20</xdr:row>
      <xdr:rowOff>50800</xdr:rowOff>
    </xdr:from>
    <xdr:to>
      <xdr:col>8</xdr:col>
      <xdr:colOff>158750</xdr:colOff>
      <xdr:row>32</xdr:row>
      <xdr:rowOff>165100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05025" y="3860800"/>
          <a:ext cx="4149725" cy="24003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Caisse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d’Allocations Familiales de Loir-et-cher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6, rue Louis Armand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41000 BLOIS</a:t>
          </a:r>
        </a:p>
        <a:p>
          <a:pPr algn="ctr"/>
          <a:endParaRPr lang="fr-FR" sz="1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Réaménagement du 1</a:t>
          </a:r>
          <a:r>
            <a:rPr lang="fr-FR" sz="1200" b="1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er</a:t>
          </a: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étage de la CAF de Blois</a:t>
          </a:r>
          <a:endParaRPr lang="fr-FR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fr-FR" sz="14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25400</xdr:colOff>
      <xdr:row>34</xdr:row>
      <xdr:rowOff>114300</xdr:rowOff>
    </xdr:from>
    <xdr:to>
      <xdr:col>7</xdr:col>
      <xdr:colOff>698500</xdr:colOff>
      <xdr:row>38</xdr:row>
      <xdr:rowOff>38100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7400" y="6591300"/>
          <a:ext cx="5245100" cy="6858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Lot N°01 </a:t>
          </a:r>
          <a:r>
            <a:rPr lang="fr-F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PLATRERIE / CLOISONS / FAUX PLAFONDS / MENUISERIES BOIS / MENUISEIRES ALUMINIUM </a:t>
          </a:r>
          <a:endParaRPr lang="fr-FR" sz="900" b="1" i="0">
            <a:solidFill>
              <a:sysClr val="windowText" lastClr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469900</xdr:colOff>
      <xdr:row>43</xdr:row>
      <xdr:rowOff>38099</xdr:rowOff>
    </xdr:from>
    <xdr:to>
      <xdr:col>2</xdr:col>
      <xdr:colOff>749300</xdr:colOff>
      <xdr:row>49</xdr:row>
      <xdr:rowOff>142874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9900" y="8229599"/>
          <a:ext cx="1803400" cy="12477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TESSIOT MAITRE D'OEUVRE
43, rue des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Chaumes</a:t>
          </a:r>
        </a:p>
        <a:p>
          <a:pPr algn="ctr"/>
          <a:r>
            <a:rPr lang="fr-FR" sz="900" b="1" i="0" baseline="0">
              <a:solidFill>
                <a:srgbClr val="000000"/>
              </a:solidFill>
              <a:latin typeface="Arial"/>
            </a:rPr>
            <a:t>18110 Saint Eloy de Gy</a:t>
          </a:r>
          <a:r>
            <a:rPr lang="fr-FR" sz="900" b="1" i="0">
              <a:solidFill>
                <a:srgbClr val="000000"/>
              </a:solidFill>
              <a:latin typeface="Arial"/>
            </a:rPr>
            <a:t>
Tel : 06.03.70.07.66
Email : sarl.tessiot@wanadoo.fr</a:t>
          </a:r>
        </a:p>
      </xdr:txBody>
    </xdr:sp>
    <xdr:clientData/>
  </xdr:twoCellAnchor>
  <xdr:twoCellAnchor>
    <xdr:from>
      <xdr:col>0</xdr:col>
      <xdr:colOff>123825</xdr:colOff>
      <xdr:row>19</xdr:row>
      <xdr:rowOff>47625</xdr:rowOff>
    </xdr:from>
    <xdr:to>
      <xdr:col>2</xdr:col>
      <xdr:colOff>247650</xdr:colOff>
      <xdr:row>27</xdr:row>
      <xdr:rowOff>171450</xdr:rowOff>
    </xdr:to>
    <xdr:pic>
      <xdr:nvPicPr>
        <xdr:cNvPr id="6" name="Image 1" descr="Logo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667125"/>
          <a:ext cx="164782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25400</xdr:colOff>
      <xdr:row>9</xdr:row>
      <xdr:rowOff>25400</xdr:rowOff>
    </xdr:from>
    <xdr:to>
      <xdr:col>7</xdr:col>
      <xdr:colOff>698500</xdr:colOff>
      <xdr:row>20</xdr:row>
      <xdr:rowOff>12700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87400" y="1739900"/>
          <a:ext cx="5245100" cy="2082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
SNCF
DIRECTION DE L'IMMOBILIER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DIRECTION IMMOBILIERE TERRITORIALE DE L'OUEST</a:t>
          </a:r>
        </a:p>
        <a:p>
          <a:pPr algn="ctr"/>
          <a:endParaRPr lang="fr-FR" sz="900" b="1" i="0">
            <a:solidFill>
              <a:srgbClr val="000000"/>
            </a:solidFill>
            <a:latin typeface="Arial"/>
          </a:endParaRP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60 Rue Blaise Pascal
37000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TOURS</a:t>
          </a:r>
          <a:endParaRPr lang="fr-FR" sz="900" b="1" i="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2</xdr:col>
      <xdr:colOff>581025</xdr:colOff>
      <xdr:row>20</xdr:row>
      <xdr:rowOff>50800</xdr:rowOff>
    </xdr:from>
    <xdr:to>
      <xdr:col>8</xdr:col>
      <xdr:colOff>158750</xdr:colOff>
      <xdr:row>32</xdr:row>
      <xdr:rowOff>165100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05025" y="3860800"/>
          <a:ext cx="4149725" cy="24003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Caisse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d’Allocations Familiales de Loir-et-cher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6, rue Louis Armand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41000 BLOIS</a:t>
          </a:r>
        </a:p>
        <a:p>
          <a:pPr algn="ctr"/>
          <a:endParaRPr lang="fr-FR" sz="1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Réaménagement du 1</a:t>
          </a:r>
          <a:r>
            <a:rPr lang="fr-FR" sz="1200" b="1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er</a:t>
          </a: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étage de la CAF de Blois</a:t>
          </a:r>
          <a:endParaRPr lang="fr-FR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fr-FR" sz="14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25400</xdr:colOff>
      <xdr:row>34</xdr:row>
      <xdr:rowOff>114300</xdr:rowOff>
    </xdr:from>
    <xdr:to>
      <xdr:col>7</xdr:col>
      <xdr:colOff>698500</xdr:colOff>
      <xdr:row>38</xdr:row>
      <xdr:rowOff>38100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7400" y="6591300"/>
          <a:ext cx="5245100" cy="6858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Lot N°02 </a:t>
          </a:r>
          <a:r>
            <a:rPr lang="fr-F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ELECTRICITE/COURANT FAIBLE/COURANT FORT</a:t>
          </a:r>
          <a:endParaRPr lang="fr-FR" sz="900" b="1" i="0">
            <a:solidFill>
              <a:sysClr val="windowText" lastClr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469900</xdr:colOff>
      <xdr:row>43</xdr:row>
      <xdr:rowOff>38099</xdr:rowOff>
    </xdr:from>
    <xdr:to>
      <xdr:col>2</xdr:col>
      <xdr:colOff>749300</xdr:colOff>
      <xdr:row>49</xdr:row>
      <xdr:rowOff>142874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9900" y="8229599"/>
          <a:ext cx="1803400" cy="12477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TESSIOT MAITRE D'OEUVRE
43, rue des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Chaumes</a:t>
          </a:r>
        </a:p>
        <a:p>
          <a:pPr algn="ctr"/>
          <a:r>
            <a:rPr lang="fr-FR" sz="900" b="1" i="0" baseline="0">
              <a:solidFill>
                <a:srgbClr val="000000"/>
              </a:solidFill>
              <a:latin typeface="Arial"/>
            </a:rPr>
            <a:t>18110 Saint Eloy de Gy</a:t>
          </a:r>
          <a:r>
            <a:rPr lang="fr-FR" sz="900" b="1" i="0">
              <a:solidFill>
                <a:srgbClr val="000000"/>
              </a:solidFill>
              <a:latin typeface="Arial"/>
            </a:rPr>
            <a:t>
Tel : 06.03.70.07.66
Email : sarl.tessiot@wanadoo.fr</a:t>
          </a:r>
        </a:p>
      </xdr:txBody>
    </xdr:sp>
    <xdr:clientData/>
  </xdr:twoCellAnchor>
  <xdr:twoCellAnchor>
    <xdr:from>
      <xdr:col>0</xdr:col>
      <xdr:colOff>123825</xdr:colOff>
      <xdr:row>19</xdr:row>
      <xdr:rowOff>47625</xdr:rowOff>
    </xdr:from>
    <xdr:to>
      <xdr:col>2</xdr:col>
      <xdr:colOff>247650</xdr:colOff>
      <xdr:row>27</xdr:row>
      <xdr:rowOff>171450</xdr:rowOff>
    </xdr:to>
    <xdr:pic>
      <xdr:nvPicPr>
        <xdr:cNvPr id="6" name="Image 1" descr="Logo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667125"/>
          <a:ext cx="164782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25400</xdr:colOff>
      <xdr:row>9</xdr:row>
      <xdr:rowOff>25400</xdr:rowOff>
    </xdr:from>
    <xdr:to>
      <xdr:col>7</xdr:col>
      <xdr:colOff>698500</xdr:colOff>
      <xdr:row>20</xdr:row>
      <xdr:rowOff>12700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87400" y="1739900"/>
          <a:ext cx="5245100" cy="2082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
SNCF
DIRECTION DE L'IMMOBILIER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DIRECTION IMMOBILIERE TERRITORIALE DE L'OUEST</a:t>
          </a:r>
        </a:p>
        <a:p>
          <a:pPr algn="ctr"/>
          <a:endParaRPr lang="fr-FR" sz="900" b="1" i="0">
            <a:solidFill>
              <a:srgbClr val="000000"/>
            </a:solidFill>
            <a:latin typeface="Arial"/>
          </a:endParaRP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60 Rue Blaise Pascal
37000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TOURS</a:t>
          </a:r>
          <a:endParaRPr lang="fr-FR" sz="900" b="1" i="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2</xdr:col>
      <xdr:colOff>581025</xdr:colOff>
      <xdr:row>20</xdr:row>
      <xdr:rowOff>50800</xdr:rowOff>
    </xdr:from>
    <xdr:to>
      <xdr:col>8</xdr:col>
      <xdr:colOff>158750</xdr:colOff>
      <xdr:row>32</xdr:row>
      <xdr:rowOff>165100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05025" y="3860800"/>
          <a:ext cx="4149725" cy="24003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Caisse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d’Allocations Familiales de Loir-et-cher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6, rue Louis Armand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41000 BLOIS</a:t>
          </a:r>
        </a:p>
        <a:p>
          <a:pPr algn="ctr"/>
          <a:endParaRPr lang="fr-FR" sz="1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Réaménagement du 1</a:t>
          </a:r>
          <a:r>
            <a:rPr lang="fr-FR" sz="1200" b="1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er</a:t>
          </a: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étage de la CAF de Blois</a:t>
          </a:r>
          <a:endParaRPr lang="fr-FR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fr-FR" sz="14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25400</xdr:colOff>
      <xdr:row>34</xdr:row>
      <xdr:rowOff>114300</xdr:rowOff>
    </xdr:from>
    <xdr:to>
      <xdr:col>7</xdr:col>
      <xdr:colOff>698500</xdr:colOff>
      <xdr:row>38</xdr:row>
      <xdr:rowOff>38100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7400" y="6591300"/>
          <a:ext cx="5245100" cy="6858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Lot N°03 </a:t>
          </a:r>
          <a:r>
            <a:rPr lang="fr-F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CVC/PLOMBERIE</a:t>
          </a:r>
          <a:endParaRPr lang="fr-FR" sz="900" b="1" i="0">
            <a:solidFill>
              <a:sysClr val="windowText" lastClr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469900</xdr:colOff>
      <xdr:row>43</xdr:row>
      <xdr:rowOff>38099</xdr:rowOff>
    </xdr:from>
    <xdr:to>
      <xdr:col>2</xdr:col>
      <xdr:colOff>749300</xdr:colOff>
      <xdr:row>49</xdr:row>
      <xdr:rowOff>142874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9900" y="8229599"/>
          <a:ext cx="1803400" cy="12477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TESSIOT MAITRE D'OEUVRE
43, rue des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Chaumes</a:t>
          </a:r>
        </a:p>
        <a:p>
          <a:pPr algn="ctr"/>
          <a:r>
            <a:rPr lang="fr-FR" sz="900" b="1" i="0" baseline="0">
              <a:solidFill>
                <a:srgbClr val="000000"/>
              </a:solidFill>
              <a:latin typeface="Arial"/>
            </a:rPr>
            <a:t>18110 Saint Eloy de Gy</a:t>
          </a:r>
          <a:r>
            <a:rPr lang="fr-FR" sz="900" b="1" i="0">
              <a:solidFill>
                <a:srgbClr val="000000"/>
              </a:solidFill>
              <a:latin typeface="Arial"/>
            </a:rPr>
            <a:t>
Tel : 06.03.70.07.66
Email : sarl.tessiot@wanadoo.fr</a:t>
          </a:r>
        </a:p>
      </xdr:txBody>
    </xdr:sp>
    <xdr:clientData/>
  </xdr:twoCellAnchor>
  <xdr:twoCellAnchor>
    <xdr:from>
      <xdr:col>0</xdr:col>
      <xdr:colOff>123825</xdr:colOff>
      <xdr:row>19</xdr:row>
      <xdr:rowOff>47625</xdr:rowOff>
    </xdr:from>
    <xdr:to>
      <xdr:col>2</xdr:col>
      <xdr:colOff>247650</xdr:colOff>
      <xdr:row>27</xdr:row>
      <xdr:rowOff>171450</xdr:rowOff>
    </xdr:to>
    <xdr:pic>
      <xdr:nvPicPr>
        <xdr:cNvPr id="6" name="Image 1" descr="Logo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667125"/>
          <a:ext cx="164782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25400</xdr:colOff>
      <xdr:row>9</xdr:row>
      <xdr:rowOff>25400</xdr:rowOff>
    </xdr:from>
    <xdr:to>
      <xdr:col>7</xdr:col>
      <xdr:colOff>698500</xdr:colOff>
      <xdr:row>20</xdr:row>
      <xdr:rowOff>12700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87400" y="1739900"/>
          <a:ext cx="5245100" cy="2082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
SNCF
DIRECTION DE L'IMMOBILIER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DIRECTION IMMOBILIERE TERRITORIALE DE L'OUEST</a:t>
          </a:r>
        </a:p>
        <a:p>
          <a:pPr algn="ctr"/>
          <a:endParaRPr lang="fr-FR" sz="900" b="1" i="0">
            <a:solidFill>
              <a:srgbClr val="000000"/>
            </a:solidFill>
            <a:latin typeface="Arial"/>
          </a:endParaRPr>
        </a:p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60 Rue Blaise Pascal
37000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TOURS</a:t>
          </a:r>
          <a:endParaRPr lang="fr-FR" sz="900" b="1" i="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2</xdr:col>
      <xdr:colOff>581025</xdr:colOff>
      <xdr:row>20</xdr:row>
      <xdr:rowOff>50800</xdr:rowOff>
    </xdr:from>
    <xdr:to>
      <xdr:col>8</xdr:col>
      <xdr:colOff>158750</xdr:colOff>
      <xdr:row>32</xdr:row>
      <xdr:rowOff>165100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05025" y="3860800"/>
          <a:ext cx="4149725" cy="24003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Caisse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d’Allocations Familiales de Loir-et-cher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6, rue Louis Armand</a:t>
          </a:r>
        </a:p>
        <a:p>
          <a:pPr algn="ctr"/>
          <a:r>
            <a:rPr lang="fr-FR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41000 BLOIS</a:t>
          </a:r>
        </a:p>
        <a:p>
          <a:pPr algn="ctr"/>
          <a:endParaRPr lang="fr-FR" sz="1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Réaménagement du 1</a:t>
          </a:r>
          <a:r>
            <a:rPr lang="fr-FR" sz="1200" b="1" baseline="30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er</a:t>
          </a:r>
          <a:r>
            <a:rPr lang="fr-FR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étage de la CAF de Blois</a:t>
          </a:r>
          <a:endParaRPr lang="fr-FR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fr-FR" sz="14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25400</xdr:colOff>
      <xdr:row>34</xdr:row>
      <xdr:rowOff>114300</xdr:rowOff>
    </xdr:from>
    <xdr:to>
      <xdr:col>7</xdr:col>
      <xdr:colOff>698500</xdr:colOff>
      <xdr:row>38</xdr:row>
      <xdr:rowOff>38100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7400" y="6591300"/>
          <a:ext cx="5245100" cy="6858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Lot N°04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REVETEMENT DE SOL - PEINTURE</a:t>
          </a:r>
          <a:endParaRPr lang="fr-FR" sz="900" b="1" i="0">
            <a:solidFill>
              <a:sysClr val="windowText" lastClr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469900</xdr:colOff>
      <xdr:row>43</xdr:row>
      <xdr:rowOff>38099</xdr:rowOff>
    </xdr:from>
    <xdr:to>
      <xdr:col>2</xdr:col>
      <xdr:colOff>749300</xdr:colOff>
      <xdr:row>49</xdr:row>
      <xdr:rowOff>142874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9900" y="8229599"/>
          <a:ext cx="1803400" cy="12477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65142" tIns="65142" rIns="65142" bIns="65142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"/>
            </a:rPr>
            <a:t>TESSIOT MAITRE D'OEUVRE
43, rue des</a:t>
          </a:r>
          <a:r>
            <a:rPr lang="fr-FR" sz="900" b="1" i="0" baseline="0">
              <a:solidFill>
                <a:srgbClr val="000000"/>
              </a:solidFill>
              <a:latin typeface="Arial"/>
            </a:rPr>
            <a:t> Chaumes</a:t>
          </a:r>
        </a:p>
        <a:p>
          <a:pPr algn="ctr"/>
          <a:r>
            <a:rPr lang="fr-FR" sz="900" b="1" i="0" baseline="0">
              <a:solidFill>
                <a:srgbClr val="000000"/>
              </a:solidFill>
              <a:latin typeface="Arial"/>
            </a:rPr>
            <a:t>18110 Saint Eloy de Gy</a:t>
          </a:r>
          <a:r>
            <a:rPr lang="fr-FR" sz="900" b="1" i="0">
              <a:solidFill>
                <a:srgbClr val="000000"/>
              </a:solidFill>
              <a:latin typeface="Arial"/>
            </a:rPr>
            <a:t>
Tel : 06.03.70.07.66
Email : sarl.tessiot@wanadoo.fr</a:t>
          </a:r>
        </a:p>
      </xdr:txBody>
    </xdr:sp>
    <xdr:clientData/>
  </xdr:twoCellAnchor>
  <xdr:twoCellAnchor>
    <xdr:from>
      <xdr:col>0</xdr:col>
      <xdr:colOff>123825</xdr:colOff>
      <xdr:row>19</xdr:row>
      <xdr:rowOff>47625</xdr:rowOff>
    </xdr:from>
    <xdr:to>
      <xdr:col>2</xdr:col>
      <xdr:colOff>247650</xdr:colOff>
      <xdr:row>27</xdr:row>
      <xdr:rowOff>171450</xdr:rowOff>
    </xdr:to>
    <xdr:pic>
      <xdr:nvPicPr>
        <xdr:cNvPr id="6" name="Image 1" descr="Logo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667125"/>
          <a:ext cx="1647825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"/>
  <sheetViews>
    <sheetView topLeftCell="A19" workbookViewId="0">
      <selection activeCell="J45" sqref="J45"/>
    </sheetView>
  </sheetViews>
  <sheetFormatPr baseColWidth="10" defaultColWidth="11.42578125" defaultRowHeight="15" x14ac:dyDescent="0.25"/>
  <cols>
    <col min="1" max="1" width="11.42578125" style="1"/>
    <col min="2" max="3" width="11.42578125" style="2"/>
    <col min="4" max="16384" width="11.42578125" style="1"/>
  </cols>
  <sheetData/>
  <printOptions horizontalCentered="1"/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5" sqref="J45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R38"/>
  <sheetViews>
    <sheetView zoomScale="120" zoomScaleNormal="120" workbookViewId="0">
      <selection activeCell="G23" sqref="G23"/>
    </sheetView>
  </sheetViews>
  <sheetFormatPr baseColWidth="10" defaultColWidth="11.42578125" defaultRowHeight="15" x14ac:dyDescent="0.25"/>
  <cols>
    <col min="1" max="1" width="7" style="5" customWidth="1"/>
    <col min="2" max="2" width="56.28515625" style="5" customWidth="1"/>
    <col min="3" max="3" width="4.5703125" style="5" customWidth="1"/>
    <col min="4" max="4" width="6.7109375" style="3" customWidth="1"/>
    <col min="5" max="6" width="9.140625" style="3" customWidth="1"/>
    <col min="7" max="16384" width="11.42578125" style="3"/>
  </cols>
  <sheetData>
    <row r="1" spans="1:694" ht="35.450000000000003" customHeight="1" thickBot="1" x14ac:dyDescent="0.3">
      <c r="A1" s="217" t="s">
        <v>83</v>
      </c>
      <c r="B1" s="218"/>
      <c r="C1" s="219"/>
      <c r="D1" s="220"/>
      <c r="E1" s="220"/>
      <c r="F1" s="221"/>
      <c r="G1" s="6"/>
      <c r="H1" s="6"/>
    </row>
    <row r="2" spans="1:694" ht="15.75" thickBot="1" x14ac:dyDescent="0.3">
      <c r="A2" s="215"/>
      <c r="B2" s="216"/>
      <c r="C2" s="116" t="s">
        <v>36</v>
      </c>
      <c r="D2" s="117" t="s">
        <v>35</v>
      </c>
      <c r="E2" s="116" t="s">
        <v>37</v>
      </c>
      <c r="F2" s="125" t="s">
        <v>38</v>
      </c>
      <c r="G2" s="6"/>
      <c r="H2" s="6"/>
    </row>
    <row r="3" spans="1:694" ht="15.75" x14ac:dyDescent="0.25">
      <c r="A3" s="121" t="s">
        <v>80</v>
      </c>
      <c r="B3" s="122" t="s">
        <v>40</v>
      </c>
      <c r="C3" s="78"/>
      <c r="D3" s="79"/>
      <c r="E3" s="78"/>
      <c r="F3" s="207"/>
      <c r="G3" s="6"/>
      <c r="H3" s="6"/>
    </row>
    <row r="4" spans="1:694" ht="15.75" x14ac:dyDescent="0.25">
      <c r="A4" s="30" t="s">
        <v>82</v>
      </c>
      <c r="B4" s="123" t="s">
        <v>81</v>
      </c>
      <c r="C4" s="78"/>
      <c r="D4" s="79"/>
      <c r="E4" s="78"/>
      <c r="F4" s="207"/>
      <c r="G4" s="6"/>
      <c r="H4" s="6"/>
    </row>
    <row r="5" spans="1:694" x14ac:dyDescent="0.25">
      <c r="A5" s="77">
        <v>2</v>
      </c>
      <c r="B5" s="31" t="s">
        <v>39</v>
      </c>
      <c r="C5" s="30"/>
      <c r="D5" s="80"/>
      <c r="E5" s="30"/>
      <c r="F5" s="207"/>
      <c r="G5" s="6"/>
      <c r="H5" s="6"/>
      <c r="ZQ5" s="3" t="s">
        <v>2</v>
      </c>
    </row>
    <row r="6" spans="1:694" x14ac:dyDescent="0.25">
      <c r="A6" s="77" t="s">
        <v>21</v>
      </c>
      <c r="B6" s="31" t="s">
        <v>84</v>
      </c>
      <c r="C6" s="30"/>
      <c r="D6" s="80"/>
      <c r="E6" s="30"/>
      <c r="F6" s="207"/>
      <c r="G6" s="6"/>
      <c r="H6" s="6"/>
      <c r="ZQ6" s="3" t="s">
        <v>3</v>
      </c>
      <c r="ZR6" s="3" t="s">
        <v>9</v>
      </c>
    </row>
    <row r="7" spans="1:694" ht="15.75" x14ac:dyDescent="0.25">
      <c r="A7" s="30" t="s">
        <v>85</v>
      </c>
      <c r="B7" s="123" t="s">
        <v>86</v>
      </c>
      <c r="C7" s="30"/>
      <c r="D7" s="80"/>
      <c r="E7" s="30"/>
      <c r="F7" s="207"/>
      <c r="G7" s="6"/>
      <c r="H7" s="6"/>
      <c r="ZQ7" s="3" t="s">
        <v>3</v>
      </c>
      <c r="ZR7" s="3" t="s">
        <v>10</v>
      </c>
    </row>
    <row r="8" spans="1:694" ht="15.75" x14ac:dyDescent="0.25">
      <c r="A8" s="30" t="s">
        <v>50</v>
      </c>
      <c r="B8" s="123" t="s">
        <v>87</v>
      </c>
      <c r="C8" s="30"/>
      <c r="D8" s="80"/>
      <c r="E8" s="30"/>
      <c r="F8" s="207"/>
      <c r="G8" s="6"/>
      <c r="H8" s="6"/>
    </row>
    <row r="9" spans="1:694" ht="15.75" x14ac:dyDescent="0.25">
      <c r="A9" s="30" t="s">
        <v>51</v>
      </c>
      <c r="B9" s="123" t="s">
        <v>88</v>
      </c>
      <c r="C9" s="30"/>
      <c r="D9" s="80"/>
      <c r="E9" s="30"/>
      <c r="F9" s="207"/>
      <c r="G9" s="6"/>
      <c r="H9" s="6"/>
    </row>
    <row r="10" spans="1:694" ht="15.75" x14ac:dyDescent="0.25">
      <c r="A10" s="30" t="s">
        <v>52</v>
      </c>
      <c r="B10" s="123" t="s">
        <v>89</v>
      </c>
      <c r="C10" s="30"/>
      <c r="D10" s="80"/>
      <c r="E10" s="30"/>
      <c r="F10" s="207"/>
      <c r="G10" s="6"/>
      <c r="H10" s="6"/>
    </row>
    <row r="11" spans="1:694" x14ac:dyDescent="0.25">
      <c r="A11" s="77" t="s">
        <v>22</v>
      </c>
      <c r="B11" s="31" t="s">
        <v>47</v>
      </c>
      <c r="C11" s="30"/>
      <c r="D11" s="80"/>
      <c r="E11" s="30"/>
      <c r="F11" s="207"/>
      <c r="G11" s="6"/>
      <c r="H11" s="6"/>
    </row>
    <row r="12" spans="1:694" ht="15.75" x14ac:dyDescent="0.25">
      <c r="A12" s="30" t="s">
        <v>90</v>
      </c>
      <c r="B12" s="123" t="s">
        <v>91</v>
      </c>
      <c r="C12" s="30"/>
      <c r="D12" s="80"/>
      <c r="E12" s="30"/>
      <c r="F12" s="207"/>
      <c r="G12" s="6"/>
      <c r="H12" s="6"/>
    </row>
    <row r="13" spans="1:694" x14ac:dyDescent="0.25">
      <c r="A13" s="77" t="s">
        <v>41</v>
      </c>
      <c r="B13" s="31" t="s">
        <v>92</v>
      </c>
      <c r="C13" s="30"/>
      <c r="D13" s="80"/>
      <c r="E13" s="30"/>
      <c r="F13" s="207"/>
      <c r="G13" s="6"/>
      <c r="H13" s="6"/>
    </row>
    <row r="14" spans="1:694" ht="15.75" x14ac:dyDescent="0.25">
      <c r="A14" s="30" t="s">
        <v>93</v>
      </c>
      <c r="B14" s="123" t="s">
        <v>100</v>
      </c>
      <c r="C14" s="30"/>
      <c r="D14" s="80"/>
      <c r="E14" s="30"/>
      <c r="F14" s="207"/>
      <c r="G14" s="6"/>
      <c r="H14" s="6"/>
    </row>
    <row r="15" spans="1:694" ht="15.75" x14ac:dyDescent="0.25">
      <c r="A15" s="30" t="s">
        <v>94</v>
      </c>
      <c r="B15" s="123" t="s">
        <v>96</v>
      </c>
      <c r="C15" s="30"/>
      <c r="D15" s="80"/>
      <c r="E15" s="30"/>
      <c r="F15" s="207"/>
      <c r="G15" s="6"/>
      <c r="H15" s="6"/>
    </row>
    <row r="16" spans="1:694" ht="15.75" x14ac:dyDescent="0.25">
      <c r="A16" s="30" t="s">
        <v>95</v>
      </c>
      <c r="B16" s="123" t="s">
        <v>97</v>
      </c>
      <c r="C16" s="30"/>
      <c r="D16" s="80"/>
      <c r="E16" s="30"/>
      <c r="F16" s="207"/>
      <c r="G16" s="6"/>
      <c r="H16" s="6"/>
    </row>
    <row r="17" spans="1:694" ht="15.75" x14ac:dyDescent="0.25">
      <c r="A17" s="30" t="s">
        <v>99</v>
      </c>
      <c r="B17" s="123" t="s">
        <v>98</v>
      </c>
      <c r="C17" s="30"/>
      <c r="D17" s="80"/>
      <c r="E17" s="30"/>
      <c r="F17" s="207"/>
      <c r="G17" s="6"/>
      <c r="H17" s="6"/>
    </row>
    <row r="18" spans="1:694" ht="15.75" x14ac:dyDescent="0.25">
      <c r="A18" s="30" t="s">
        <v>101</v>
      </c>
      <c r="B18" s="123" t="s">
        <v>102</v>
      </c>
      <c r="C18" s="30"/>
      <c r="D18" s="80"/>
      <c r="E18" s="30"/>
      <c r="F18" s="207"/>
      <c r="G18" s="6"/>
      <c r="H18" s="6"/>
    </row>
    <row r="19" spans="1:694" x14ac:dyDescent="0.25">
      <c r="A19" s="77" t="s">
        <v>42</v>
      </c>
      <c r="B19" s="31" t="s">
        <v>103</v>
      </c>
      <c r="C19" s="30"/>
      <c r="D19" s="80"/>
      <c r="E19" s="30"/>
      <c r="F19" s="207"/>
      <c r="G19" s="6"/>
      <c r="H19" s="6"/>
      <c r="ZQ19" s="3" t="s">
        <v>2</v>
      </c>
    </row>
    <row r="20" spans="1:694" ht="15.75" x14ac:dyDescent="0.25">
      <c r="A20" s="30" t="s">
        <v>104</v>
      </c>
      <c r="B20" s="123" t="s">
        <v>105</v>
      </c>
      <c r="C20" s="30"/>
      <c r="D20" s="80"/>
      <c r="E20" s="30"/>
      <c r="F20" s="207"/>
      <c r="G20" s="6"/>
      <c r="H20" s="6"/>
      <c r="ZQ20" s="3" t="s">
        <v>3</v>
      </c>
      <c r="ZR20" s="3" t="s">
        <v>11</v>
      </c>
    </row>
    <row r="21" spans="1:694" x14ac:dyDescent="0.25">
      <c r="A21" s="77" t="s">
        <v>43</v>
      </c>
      <c r="B21" s="31" t="s">
        <v>106</v>
      </c>
      <c r="C21" s="30"/>
      <c r="D21" s="80"/>
      <c r="E21" s="30"/>
      <c r="F21" s="207"/>
      <c r="G21" s="6"/>
      <c r="H21" s="6"/>
      <c r="ZQ21" s="3" t="s">
        <v>3</v>
      </c>
      <c r="ZR21" s="3" t="s">
        <v>12</v>
      </c>
    </row>
    <row r="22" spans="1:694" ht="15.75" x14ac:dyDescent="0.25">
      <c r="A22" s="30" t="s">
        <v>107</v>
      </c>
      <c r="B22" s="123" t="s">
        <v>108</v>
      </c>
      <c r="C22" s="30"/>
      <c r="D22" s="80"/>
      <c r="E22" s="30"/>
      <c r="F22" s="207"/>
      <c r="G22" s="6"/>
      <c r="H22" s="6"/>
      <c r="ZQ22" s="3" t="s">
        <v>3</v>
      </c>
      <c r="ZR22" s="3" t="s">
        <v>13</v>
      </c>
    </row>
    <row r="23" spans="1:694" x14ac:dyDescent="0.25">
      <c r="A23" s="77" t="s">
        <v>44</v>
      </c>
      <c r="B23" s="31" t="s">
        <v>113</v>
      </c>
      <c r="C23" s="30"/>
      <c r="D23" s="80"/>
      <c r="E23" s="30"/>
      <c r="F23" s="207"/>
      <c r="G23" s="6"/>
      <c r="H23" s="6"/>
      <c r="ZQ23" s="3" t="s">
        <v>3</v>
      </c>
      <c r="ZR23" s="3" t="s">
        <v>14</v>
      </c>
    </row>
    <row r="24" spans="1:694" ht="15.75" x14ac:dyDescent="0.25">
      <c r="A24" s="30" t="s">
        <v>109</v>
      </c>
      <c r="B24" s="123" t="s">
        <v>111</v>
      </c>
      <c r="C24" s="30"/>
      <c r="D24" s="80"/>
      <c r="E24" s="30"/>
      <c r="F24" s="207"/>
      <c r="G24" s="6"/>
      <c r="H24" s="6"/>
    </row>
    <row r="25" spans="1:694" ht="16.5" thickBot="1" x14ac:dyDescent="0.3">
      <c r="A25" s="32" t="s">
        <v>110</v>
      </c>
      <c r="B25" s="124" t="s">
        <v>112</v>
      </c>
      <c r="C25" s="32"/>
      <c r="D25" s="81"/>
      <c r="E25" s="32"/>
      <c r="F25" s="208"/>
      <c r="G25" s="6"/>
      <c r="H25" s="6"/>
    </row>
    <row r="26" spans="1:694" ht="15.75" thickBot="1" x14ac:dyDescent="0.3">
      <c r="A26" s="118"/>
      <c r="B26" s="119" t="s">
        <v>114</v>
      </c>
      <c r="C26" s="120"/>
      <c r="D26" s="28"/>
      <c r="E26" s="28"/>
      <c r="F26" s="209">
        <f>SUM(F3:F25)</f>
        <v>0</v>
      </c>
      <c r="G26" s="6"/>
      <c r="H26" s="6"/>
    </row>
    <row r="27" spans="1:694" ht="15.75" thickBot="1" x14ac:dyDescent="0.3">
      <c r="A27" s="35"/>
      <c r="B27" s="31" t="s">
        <v>20</v>
      </c>
      <c r="C27" s="29"/>
      <c r="D27" s="92"/>
      <c r="E27" s="92"/>
      <c r="F27" s="137" t="e">
        <f>SUM(#REF!)</f>
        <v>#REF!</v>
      </c>
      <c r="G27" s="6"/>
      <c r="H27" s="6"/>
    </row>
    <row r="28" spans="1:694" x14ac:dyDescent="0.25">
      <c r="A28" s="35"/>
      <c r="B28" s="31" t="s">
        <v>8</v>
      </c>
      <c r="C28" s="29"/>
      <c r="D28" s="92"/>
      <c r="E28" s="92"/>
      <c r="F28" s="137" t="e">
        <f>SUM(#REF!)</f>
        <v>#REF!</v>
      </c>
      <c r="G28" s="6"/>
      <c r="H28" s="6"/>
    </row>
    <row r="29" spans="1:694" ht="15.75" thickBot="1" x14ac:dyDescent="0.3">
      <c r="A29" s="36"/>
      <c r="B29" s="32"/>
      <c r="C29" s="37"/>
      <c r="D29" s="33"/>
      <c r="E29" s="33"/>
      <c r="F29" s="34"/>
      <c r="G29" s="6"/>
      <c r="H29" s="6"/>
    </row>
    <row r="34" spans="2:6" x14ac:dyDescent="0.25">
      <c r="B34" s="98"/>
      <c r="C34" s="98"/>
      <c r="D34" s="99"/>
    </row>
    <row r="35" spans="2:6" x14ac:dyDescent="0.25">
      <c r="B35" s="102"/>
    </row>
    <row r="36" spans="2:6" x14ac:dyDescent="0.25">
      <c r="B36" s="100"/>
      <c r="C36" s="96"/>
      <c r="D36" s="97"/>
      <c r="E36" s="97"/>
      <c r="F36" s="97"/>
    </row>
    <row r="37" spans="2:6" x14ac:dyDescent="0.25">
      <c r="B37" s="100"/>
      <c r="C37" s="100"/>
      <c r="D37" s="101"/>
      <c r="E37" s="101"/>
      <c r="F37" s="101"/>
    </row>
    <row r="38" spans="2:6" x14ac:dyDescent="0.25">
      <c r="B38" s="103"/>
    </row>
  </sheetData>
  <mergeCells count="3">
    <mergeCell ref="A2:B2"/>
    <mergeCell ref="A1:B1"/>
    <mergeCell ref="C1:F1"/>
  </mergeCells>
  <pageMargins left="0.39370078740157483" right="0.31496062992125984" top="0.53" bottom="0.39370078740157483" header="0.31496062992125984" footer="0.31496062992125984"/>
  <pageSetup paperSize="9" fitToHeight="10000" orientation="portrait" r:id="rId1"/>
  <headerFooter>
    <oddHeader>&amp;C&amp;8DPGF</oddHeader>
    <oddFooter>&amp;C&amp;8Réaménagement de 2 logements à VORNAY (18130)&amp;R&amp;8&amp;P/&amp;N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"/>
  <sheetViews>
    <sheetView topLeftCell="A19" workbookViewId="0">
      <selection activeCell="C42" sqref="C42"/>
    </sheetView>
  </sheetViews>
  <sheetFormatPr baseColWidth="10" defaultColWidth="11.42578125" defaultRowHeight="15" x14ac:dyDescent="0.25"/>
  <cols>
    <col min="1" max="1" width="11.42578125" style="1"/>
    <col min="2" max="3" width="11.42578125" style="2"/>
    <col min="4" max="16384" width="11.42578125" style="1"/>
  </cols>
  <sheetData/>
  <printOptions horizontalCentered="1"/>
  <pageMargins left="0" right="0" top="0" bottom="0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P150"/>
  <sheetViews>
    <sheetView topLeftCell="A73" zoomScale="130" zoomScaleNormal="130" workbookViewId="0">
      <selection activeCell="F88" sqref="F88:F89"/>
    </sheetView>
  </sheetViews>
  <sheetFormatPr baseColWidth="10" defaultColWidth="11.42578125" defaultRowHeight="15" x14ac:dyDescent="0.25"/>
  <cols>
    <col min="1" max="1" width="11.42578125" style="5" customWidth="1"/>
    <col min="2" max="2" width="45" style="5" customWidth="1"/>
    <col min="3" max="3" width="6" style="3" customWidth="1"/>
    <col min="4" max="4" width="6.85546875" style="3" customWidth="1"/>
    <col min="5" max="5" width="6.140625" style="3" customWidth="1"/>
    <col min="6" max="6" width="21.85546875" style="3" customWidth="1"/>
    <col min="7" max="8" width="11.42578125" style="3"/>
    <col min="9" max="9" width="5.42578125" style="3" customWidth="1"/>
    <col min="10" max="10" width="7.42578125" style="3" customWidth="1"/>
    <col min="11" max="12" width="11.42578125" style="3"/>
    <col min="13" max="13" width="5.7109375" style="3" customWidth="1"/>
    <col min="14" max="14" width="8" style="3" customWidth="1"/>
    <col min="15" max="15" width="10" style="3" customWidth="1"/>
    <col min="16" max="16384" width="11.42578125" style="3"/>
  </cols>
  <sheetData>
    <row r="1" spans="1:692" ht="35.450000000000003" customHeight="1" thickBot="1" x14ac:dyDescent="0.3">
      <c r="A1" s="222" t="s">
        <v>53</v>
      </c>
      <c r="B1" s="223"/>
      <c r="C1" s="219"/>
      <c r="D1" s="220"/>
      <c r="E1" s="220"/>
      <c r="F1" s="221"/>
      <c r="G1" s="40"/>
      <c r="H1" s="40"/>
      <c r="I1" s="225"/>
      <c r="J1" s="225"/>
      <c r="K1" s="225"/>
      <c r="L1" s="225"/>
      <c r="M1" s="224"/>
      <c r="N1" s="224"/>
      <c r="O1" s="224"/>
      <c r="P1" s="224"/>
      <c r="Q1" s="6"/>
      <c r="R1" s="6"/>
      <c r="S1" s="6"/>
    </row>
    <row r="2" spans="1:692" ht="16.5" thickBot="1" x14ac:dyDescent="0.3">
      <c r="A2" s="83"/>
      <c r="B2" s="84"/>
      <c r="C2" s="27" t="s">
        <v>36</v>
      </c>
      <c r="D2" s="66" t="s">
        <v>35</v>
      </c>
      <c r="E2" s="45" t="s">
        <v>37</v>
      </c>
      <c r="F2" s="138" t="s">
        <v>38</v>
      </c>
      <c r="G2" s="20"/>
      <c r="H2" s="21"/>
      <c r="I2" s="22"/>
      <c r="J2" s="20"/>
      <c r="K2" s="20"/>
      <c r="L2" s="21"/>
      <c r="M2" s="22"/>
      <c r="N2" s="20"/>
      <c r="O2" s="20"/>
      <c r="P2" s="21"/>
      <c r="Q2" s="6"/>
      <c r="R2" s="6"/>
      <c r="S2" s="6"/>
    </row>
    <row r="3" spans="1:692" ht="20.25" x14ac:dyDescent="0.25">
      <c r="A3" s="126">
        <v>1</v>
      </c>
      <c r="B3" s="139" t="s">
        <v>115</v>
      </c>
      <c r="C3" s="150"/>
      <c r="D3" s="127"/>
      <c r="E3" s="127"/>
      <c r="F3" s="151"/>
      <c r="G3" s="20"/>
      <c r="H3" s="21"/>
      <c r="I3" s="22"/>
      <c r="J3" s="20"/>
      <c r="K3" s="20"/>
      <c r="L3" s="21"/>
      <c r="M3" s="22"/>
      <c r="N3" s="20"/>
      <c r="O3" s="20"/>
      <c r="P3" s="21"/>
      <c r="Q3" s="6"/>
      <c r="R3" s="6"/>
      <c r="S3" s="6"/>
    </row>
    <row r="4" spans="1:692" ht="20.25" x14ac:dyDescent="0.2">
      <c r="A4" s="126"/>
      <c r="B4" s="140" t="s">
        <v>116</v>
      </c>
      <c r="C4" s="150" t="s">
        <v>76</v>
      </c>
      <c r="D4" s="127"/>
      <c r="E4" s="128"/>
      <c r="F4" s="152">
        <f>E4*D4</f>
        <v>0</v>
      </c>
      <c r="G4" s="20"/>
      <c r="H4" s="21"/>
      <c r="I4" s="22"/>
      <c r="J4" s="20"/>
      <c r="K4" s="20"/>
      <c r="L4" s="21"/>
      <c r="M4" s="22"/>
      <c r="N4" s="20"/>
      <c r="O4" s="20"/>
      <c r="P4" s="21"/>
      <c r="Q4" s="6"/>
      <c r="R4" s="6"/>
      <c r="S4" s="6"/>
    </row>
    <row r="5" spans="1:692" ht="20.25" x14ac:dyDescent="0.2">
      <c r="A5" s="126"/>
      <c r="B5" s="140" t="s">
        <v>73</v>
      </c>
      <c r="C5" s="150" t="s">
        <v>76</v>
      </c>
      <c r="D5" s="127"/>
      <c r="E5" s="128"/>
      <c r="F5" s="152">
        <f t="shared" ref="F5:F6" si="0">E5*D5</f>
        <v>0</v>
      </c>
      <c r="G5" s="9"/>
      <c r="H5" s="10"/>
      <c r="I5" s="8"/>
      <c r="J5" s="9"/>
      <c r="K5" s="9"/>
      <c r="L5" s="10"/>
      <c r="M5" s="8"/>
      <c r="N5" s="9"/>
      <c r="O5" s="9"/>
      <c r="P5" s="10"/>
      <c r="Q5" s="6"/>
      <c r="R5" s="6"/>
      <c r="S5" s="6"/>
      <c r="ZO5" s="3" t="s">
        <v>1</v>
      </c>
    </row>
    <row r="6" spans="1:692" ht="20.25" x14ac:dyDescent="0.2">
      <c r="A6" s="126"/>
      <c r="B6" s="140" t="s">
        <v>117</v>
      </c>
      <c r="C6" s="150" t="s">
        <v>76</v>
      </c>
      <c r="D6" s="127"/>
      <c r="E6" s="128"/>
      <c r="F6" s="152">
        <f t="shared" si="0"/>
        <v>0</v>
      </c>
      <c r="G6" s="9"/>
      <c r="H6" s="10"/>
      <c r="I6" s="8"/>
      <c r="J6" s="9"/>
      <c r="K6" s="9"/>
      <c r="L6" s="10"/>
      <c r="M6" s="8"/>
      <c r="N6" s="9"/>
      <c r="O6" s="9"/>
      <c r="P6" s="10"/>
      <c r="Q6" s="6"/>
      <c r="R6" s="6"/>
      <c r="S6" s="6"/>
    </row>
    <row r="7" spans="1:692" ht="20.25" x14ac:dyDescent="0.25">
      <c r="A7" s="126"/>
      <c r="B7" s="141" t="str">
        <f>CONCATENATE("Sous total : ",B3)</f>
        <v>Sous total : Prescription Générales</v>
      </c>
      <c r="C7" s="150"/>
      <c r="D7" s="127"/>
      <c r="E7" s="127"/>
      <c r="F7" s="151"/>
      <c r="G7" s="9"/>
      <c r="H7" s="10"/>
      <c r="I7" s="8"/>
      <c r="J7" s="9"/>
      <c r="K7" s="9"/>
      <c r="L7" s="10"/>
      <c r="M7" s="8"/>
      <c r="N7" s="9"/>
      <c r="O7" s="9"/>
      <c r="P7" s="10"/>
      <c r="Q7" s="6"/>
      <c r="R7" s="6"/>
      <c r="S7" s="6"/>
      <c r="ZO7" s="3" t="s">
        <v>2</v>
      </c>
    </row>
    <row r="8" spans="1:692" ht="20.25" x14ac:dyDescent="0.25">
      <c r="A8" s="126"/>
      <c r="B8" s="140"/>
      <c r="C8" s="150"/>
      <c r="D8" s="127"/>
      <c r="E8" s="127"/>
      <c r="F8" s="151"/>
      <c r="G8" s="15"/>
      <c r="H8" s="16"/>
      <c r="I8" s="13"/>
      <c r="J8" s="14"/>
      <c r="K8" s="15"/>
      <c r="L8" s="16"/>
      <c r="M8" s="13"/>
      <c r="N8" s="14"/>
      <c r="O8" s="15"/>
      <c r="P8" s="16"/>
      <c r="Q8" s="6"/>
      <c r="R8" s="6"/>
      <c r="S8" s="6"/>
      <c r="ZO8" s="3" t="s">
        <v>3</v>
      </c>
      <c r="ZP8" s="3" t="s">
        <v>15</v>
      </c>
    </row>
    <row r="9" spans="1:692" ht="20.25" x14ac:dyDescent="0.25">
      <c r="A9" s="126">
        <v>2</v>
      </c>
      <c r="B9" s="139" t="s">
        <v>118</v>
      </c>
      <c r="C9" s="150"/>
      <c r="D9" s="127"/>
      <c r="E9" s="127"/>
      <c r="F9" s="151"/>
      <c r="G9" s="9"/>
      <c r="H9" s="10"/>
      <c r="I9" s="8"/>
      <c r="J9" s="9"/>
      <c r="K9" s="9"/>
      <c r="L9" s="10"/>
      <c r="M9" s="8"/>
      <c r="N9" s="9"/>
      <c r="O9" s="9"/>
      <c r="P9" s="10"/>
      <c r="Q9" s="6"/>
      <c r="R9" s="6"/>
      <c r="S9" s="6"/>
    </row>
    <row r="10" spans="1:692" ht="20.25" x14ac:dyDescent="0.2">
      <c r="A10" s="126"/>
      <c r="B10" s="140" t="s">
        <v>119</v>
      </c>
      <c r="C10" s="150" t="s">
        <v>76</v>
      </c>
      <c r="D10" s="129"/>
      <c r="E10" s="128"/>
      <c r="F10" s="152">
        <f>E10*D10</f>
        <v>0</v>
      </c>
      <c r="G10" s="9"/>
      <c r="H10" s="10"/>
      <c r="I10" s="8"/>
      <c r="J10" s="9"/>
      <c r="K10" s="9"/>
      <c r="L10" s="10"/>
      <c r="M10" s="8"/>
      <c r="N10" s="9"/>
      <c r="O10" s="9"/>
      <c r="P10" s="10"/>
      <c r="Q10" s="6"/>
      <c r="R10" s="6"/>
      <c r="S10" s="6"/>
    </row>
    <row r="11" spans="1:692" ht="20.25" x14ac:dyDescent="0.2">
      <c r="A11" s="126"/>
      <c r="B11" s="141" t="str">
        <f>CONCATENATE("Sous total : ",B9)</f>
        <v>Sous total : Prescription Particulières</v>
      </c>
      <c r="C11" s="150"/>
      <c r="D11" s="129"/>
      <c r="E11" s="129"/>
      <c r="F11" s="153"/>
      <c r="G11" s="9"/>
      <c r="H11" s="10"/>
      <c r="I11" s="8"/>
      <c r="J11" s="9"/>
      <c r="K11" s="9"/>
      <c r="L11" s="10"/>
      <c r="M11" s="8"/>
      <c r="N11" s="9"/>
      <c r="O11" s="9"/>
      <c r="P11" s="10"/>
      <c r="Q11" s="6"/>
      <c r="R11" s="6"/>
      <c r="S11" s="6"/>
    </row>
    <row r="12" spans="1:692" ht="20.25" x14ac:dyDescent="0.25">
      <c r="A12" s="126">
        <v>3</v>
      </c>
      <c r="B12" s="139" t="s">
        <v>120</v>
      </c>
      <c r="C12" s="150" t="s">
        <v>61</v>
      </c>
      <c r="D12" s="127"/>
      <c r="E12" s="127"/>
      <c r="F12" s="151"/>
      <c r="G12" s="9"/>
      <c r="H12" s="10"/>
      <c r="I12" s="8"/>
      <c r="J12" s="9"/>
      <c r="K12" s="9"/>
      <c r="L12" s="10"/>
      <c r="M12" s="8"/>
      <c r="N12" s="9"/>
      <c r="O12" s="9"/>
      <c r="P12" s="10"/>
      <c r="Q12" s="6"/>
      <c r="R12" s="6"/>
      <c r="S12" s="6"/>
    </row>
    <row r="13" spans="1:692" ht="20.25" x14ac:dyDescent="0.25">
      <c r="A13" s="126"/>
      <c r="B13" s="139"/>
      <c r="C13" s="150"/>
      <c r="D13" s="127"/>
      <c r="E13" s="127"/>
      <c r="F13" s="151"/>
      <c r="G13" s="9"/>
      <c r="H13" s="10"/>
      <c r="I13" s="8"/>
      <c r="J13" s="9"/>
      <c r="K13" s="9"/>
      <c r="L13" s="10"/>
      <c r="M13" s="8"/>
      <c r="N13" s="9"/>
      <c r="O13" s="9"/>
      <c r="P13" s="10"/>
      <c r="Q13" s="6"/>
      <c r="R13" s="6"/>
      <c r="S13" s="6"/>
    </row>
    <row r="14" spans="1:692" ht="20.25" x14ac:dyDescent="0.25">
      <c r="A14" s="126">
        <v>4</v>
      </c>
      <c r="B14" s="139" t="s">
        <v>121</v>
      </c>
      <c r="C14" s="150"/>
      <c r="D14" s="127"/>
      <c r="E14" s="127"/>
      <c r="F14" s="151"/>
      <c r="G14" s="9"/>
      <c r="H14" s="10"/>
      <c r="I14" s="8"/>
      <c r="J14" s="9"/>
      <c r="K14" s="9"/>
      <c r="L14" s="10"/>
      <c r="M14" s="8"/>
      <c r="N14" s="9"/>
      <c r="O14" s="9"/>
      <c r="P14" s="10"/>
      <c r="Q14" s="6"/>
      <c r="R14" s="6"/>
      <c r="S14" s="6"/>
    </row>
    <row r="15" spans="1:692" ht="18" x14ac:dyDescent="0.25">
      <c r="A15" s="130" t="s">
        <v>45</v>
      </c>
      <c r="B15" s="142" t="s">
        <v>122</v>
      </c>
      <c r="C15" s="150"/>
      <c r="D15" s="127"/>
      <c r="E15" s="127"/>
      <c r="F15" s="151"/>
      <c r="G15" s="9"/>
      <c r="H15" s="10"/>
      <c r="I15" s="8"/>
      <c r="J15" s="9"/>
      <c r="K15" s="9"/>
      <c r="L15" s="10"/>
      <c r="M15" s="8"/>
      <c r="N15" s="9"/>
      <c r="O15" s="9"/>
      <c r="P15" s="10"/>
      <c r="Q15" s="6"/>
      <c r="R15" s="6"/>
      <c r="S15" s="6"/>
    </row>
    <row r="16" spans="1:692" ht="18" x14ac:dyDescent="0.2">
      <c r="A16" s="130"/>
      <c r="B16" s="140" t="s">
        <v>123</v>
      </c>
      <c r="C16" s="150" t="s">
        <v>76</v>
      </c>
      <c r="D16" s="127"/>
      <c r="E16" s="128"/>
      <c r="F16" s="152">
        <f>E16*D16</f>
        <v>0</v>
      </c>
      <c r="G16" s="9"/>
      <c r="H16" s="10"/>
      <c r="I16" s="8"/>
      <c r="J16" s="9"/>
      <c r="K16" s="9"/>
      <c r="L16" s="10"/>
      <c r="M16" s="8"/>
      <c r="N16" s="9"/>
      <c r="O16" s="9"/>
      <c r="P16" s="10"/>
      <c r="Q16" s="6"/>
      <c r="R16" s="6"/>
      <c r="S16" s="6"/>
    </row>
    <row r="17" spans="1:691" ht="18" x14ac:dyDescent="0.25">
      <c r="A17" s="130"/>
      <c r="B17" s="143" t="str">
        <f>CONCATENATE("Sous total : ",B15)</f>
        <v>Sous total : Consignation &amp; dépose</v>
      </c>
      <c r="C17" s="150"/>
      <c r="D17" s="127"/>
      <c r="E17" s="127"/>
      <c r="F17" s="154">
        <f>SUM(F15:F16)</f>
        <v>0</v>
      </c>
      <c r="G17" s="9"/>
      <c r="H17" s="10"/>
      <c r="I17" s="8"/>
      <c r="J17" s="9"/>
      <c r="K17" s="9"/>
      <c r="L17" s="10"/>
      <c r="M17" s="8"/>
      <c r="N17" s="9"/>
      <c r="O17" s="9"/>
      <c r="P17" s="10"/>
      <c r="Q17" s="6"/>
      <c r="R17" s="6"/>
      <c r="S17" s="6"/>
    </row>
    <row r="18" spans="1:691" ht="20.25" x14ac:dyDescent="0.25">
      <c r="A18" s="130"/>
      <c r="B18" s="139"/>
      <c r="C18" s="150"/>
      <c r="D18" s="127"/>
      <c r="E18" s="127"/>
      <c r="F18" s="151"/>
      <c r="G18" s="9"/>
      <c r="H18" s="10"/>
      <c r="I18" s="8"/>
      <c r="J18" s="9"/>
      <c r="K18" s="9"/>
      <c r="L18" s="10"/>
      <c r="M18" s="8"/>
      <c r="N18" s="9"/>
      <c r="O18" s="9"/>
      <c r="P18" s="10"/>
      <c r="Q18" s="6"/>
      <c r="R18" s="6"/>
      <c r="S18" s="6"/>
    </row>
    <row r="19" spans="1:691" ht="18" x14ac:dyDescent="0.25">
      <c r="A19" s="130" t="s">
        <v>46</v>
      </c>
      <c r="B19" s="142" t="s">
        <v>124</v>
      </c>
      <c r="C19" s="150"/>
      <c r="D19" s="127"/>
      <c r="E19" s="127"/>
      <c r="F19" s="151"/>
      <c r="G19" s="9"/>
      <c r="H19" s="16"/>
      <c r="I19" s="8"/>
      <c r="J19" s="9"/>
      <c r="K19" s="9"/>
      <c r="L19" s="16"/>
      <c r="M19" s="8"/>
      <c r="N19" s="9"/>
      <c r="O19" s="9"/>
      <c r="P19" s="16"/>
      <c r="Q19" s="6"/>
      <c r="R19" s="6"/>
      <c r="S19" s="6"/>
      <c r="ZO19" s="3" t="s">
        <v>5</v>
      </c>
    </row>
    <row r="20" spans="1:691" ht="18" x14ac:dyDescent="0.2">
      <c r="A20" s="130"/>
      <c r="B20" s="140" t="str">
        <f>CONCATENATE(B19, " tel que defini au CCTP")</f>
        <v>Installation de chantier tel que defini au CCTP</v>
      </c>
      <c r="C20" s="150" t="s">
        <v>76</v>
      </c>
      <c r="D20" s="127"/>
      <c r="E20" s="128"/>
      <c r="F20" s="152">
        <f>E20*D20</f>
        <v>0</v>
      </c>
      <c r="G20" s="9"/>
      <c r="H20" s="10"/>
      <c r="I20" s="8"/>
      <c r="J20" s="9"/>
      <c r="K20" s="9"/>
      <c r="L20" s="10"/>
      <c r="M20" s="8"/>
      <c r="N20" s="9"/>
      <c r="O20" s="9"/>
      <c r="P20" s="10"/>
      <c r="Q20" s="6"/>
      <c r="R20" s="6"/>
      <c r="S20" s="6"/>
      <c r="ZO20" s="3" t="s">
        <v>2</v>
      </c>
    </row>
    <row r="21" spans="1:691" ht="18" x14ac:dyDescent="0.25">
      <c r="A21" s="130"/>
      <c r="B21" s="143" t="str">
        <f>CONCATENATE("Sous total : ",B19)</f>
        <v>Sous total : Installation de chantier</v>
      </c>
      <c r="C21" s="150"/>
      <c r="D21" s="127"/>
      <c r="E21" s="127"/>
      <c r="F21" s="154">
        <f>SUM(F19:F20)</f>
        <v>0</v>
      </c>
      <c r="G21" s="15"/>
      <c r="H21" s="16"/>
      <c r="I21" s="13"/>
      <c r="J21" s="14"/>
      <c r="K21" s="15"/>
      <c r="L21" s="16"/>
      <c r="M21" s="13"/>
      <c r="N21" s="14"/>
      <c r="O21" s="15"/>
      <c r="P21" s="16"/>
      <c r="Q21" s="6"/>
      <c r="R21" s="6"/>
      <c r="S21" s="6"/>
    </row>
    <row r="22" spans="1:691" ht="20.25" x14ac:dyDescent="0.25">
      <c r="A22" s="126"/>
      <c r="B22" s="139"/>
      <c r="C22" s="150"/>
      <c r="D22" s="127"/>
      <c r="E22" s="127"/>
      <c r="F22" s="151"/>
      <c r="G22" s="15"/>
      <c r="H22" s="16"/>
      <c r="I22" s="13"/>
      <c r="J22" s="14"/>
      <c r="K22" s="15"/>
      <c r="L22" s="16"/>
      <c r="M22" s="13"/>
      <c r="N22" s="14"/>
      <c r="O22" s="15"/>
      <c r="P22" s="16"/>
      <c r="Q22" s="6"/>
      <c r="R22" s="6"/>
      <c r="S22" s="6"/>
    </row>
    <row r="23" spans="1:691" ht="18" x14ac:dyDescent="0.25">
      <c r="A23" s="130" t="s">
        <v>48</v>
      </c>
      <c r="B23" s="142" t="s">
        <v>125</v>
      </c>
      <c r="C23" s="150"/>
      <c r="D23" s="127"/>
      <c r="E23" s="131"/>
      <c r="F23" s="155"/>
      <c r="G23" s="15"/>
      <c r="H23" s="16"/>
      <c r="I23" s="13"/>
      <c r="J23" s="14"/>
      <c r="K23" s="15"/>
      <c r="L23" s="16"/>
      <c r="M23" s="13"/>
      <c r="N23" s="14"/>
      <c r="O23" s="15"/>
      <c r="P23" s="16"/>
      <c r="Q23" s="6"/>
      <c r="R23" s="6"/>
      <c r="S23" s="6"/>
    </row>
    <row r="24" spans="1:691" ht="15.75" x14ac:dyDescent="0.2">
      <c r="A24" s="130"/>
      <c r="B24" s="140" t="s">
        <v>126</v>
      </c>
      <c r="C24" s="150" t="s">
        <v>76</v>
      </c>
      <c r="D24" s="129"/>
      <c r="E24" s="128"/>
      <c r="F24" s="152">
        <f t="shared" ref="F24" si="1">E24*D24</f>
        <v>0</v>
      </c>
      <c r="G24" s="15"/>
      <c r="H24" s="16"/>
      <c r="I24" s="13"/>
      <c r="J24" s="14"/>
      <c r="K24" s="15"/>
      <c r="L24" s="16"/>
      <c r="M24" s="13"/>
      <c r="N24" s="14"/>
      <c r="O24" s="15"/>
      <c r="P24" s="16"/>
      <c r="Q24" s="6"/>
      <c r="R24" s="6"/>
      <c r="S24" s="6"/>
    </row>
    <row r="25" spans="1:691" ht="15.75" x14ac:dyDescent="0.25">
      <c r="A25" s="130"/>
      <c r="B25" s="143" t="str">
        <f>CONCATENATE("Sous total : ",B23)</f>
        <v>Sous total : Réseau de terre</v>
      </c>
      <c r="C25" s="150"/>
      <c r="D25" s="129"/>
      <c r="E25" s="128"/>
      <c r="F25" s="154">
        <f>SUM(F24:F24)</f>
        <v>0</v>
      </c>
      <c r="G25" s="15"/>
      <c r="H25" s="16"/>
      <c r="I25" s="13"/>
      <c r="J25" s="14"/>
      <c r="K25" s="15"/>
      <c r="L25" s="16"/>
      <c r="M25" s="13"/>
      <c r="N25" s="14"/>
      <c r="O25" s="15"/>
      <c r="P25" s="16"/>
      <c r="Q25" s="6"/>
      <c r="R25" s="6"/>
      <c r="S25" s="6"/>
    </row>
    <row r="26" spans="1:691" ht="15.75" x14ac:dyDescent="0.25">
      <c r="A26" s="130"/>
      <c r="B26" s="144"/>
      <c r="C26" s="150"/>
      <c r="D26" s="129"/>
      <c r="E26" s="128"/>
      <c r="F26" s="152"/>
      <c r="G26" s="15"/>
      <c r="H26" s="16"/>
      <c r="I26" s="13"/>
      <c r="J26" s="14"/>
      <c r="K26" s="15"/>
      <c r="L26" s="16"/>
      <c r="M26" s="13"/>
      <c r="N26" s="14"/>
      <c r="O26" s="15"/>
      <c r="P26" s="16"/>
      <c r="Q26" s="6"/>
      <c r="R26" s="6"/>
      <c r="S26" s="6"/>
    </row>
    <row r="27" spans="1:691" ht="36" x14ac:dyDescent="0.25">
      <c r="A27" s="130" t="s">
        <v>49</v>
      </c>
      <c r="B27" s="142" t="s">
        <v>127</v>
      </c>
      <c r="C27" s="150"/>
      <c r="D27" s="129"/>
      <c r="E27" s="128"/>
      <c r="F27" s="152"/>
      <c r="G27" s="15"/>
      <c r="H27" s="16"/>
      <c r="I27" s="13"/>
      <c r="J27" s="14"/>
      <c r="K27" s="15"/>
      <c r="L27" s="16"/>
      <c r="M27" s="13"/>
      <c r="N27" s="14"/>
      <c r="O27" s="15"/>
      <c r="P27" s="16"/>
      <c r="Q27" s="6"/>
      <c r="R27" s="6"/>
      <c r="S27" s="6"/>
    </row>
    <row r="28" spans="1:691" ht="15.75" x14ac:dyDescent="0.2">
      <c r="A28" s="130"/>
      <c r="B28" s="145" t="s">
        <v>128</v>
      </c>
      <c r="C28" s="156" t="s">
        <v>61</v>
      </c>
      <c r="D28" s="129"/>
      <c r="E28" s="128"/>
      <c r="F28" s="152"/>
      <c r="G28" s="15"/>
      <c r="H28" s="16"/>
      <c r="I28" s="13"/>
      <c r="J28" s="14"/>
      <c r="K28" s="15"/>
      <c r="L28" s="16"/>
      <c r="M28" s="13"/>
      <c r="N28" s="14"/>
      <c r="O28" s="15"/>
      <c r="P28" s="16"/>
      <c r="Q28" s="6"/>
      <c r="R28" s="6"/>
      <c r="S28" s="6"/>
    </row>
    <row r="29" spans="1:691" ht="15.75" x14ac:dyDescent="0.2">
      <c r="A29" s="130"/>
      <c r="B29" s="145" t="s">
        <v>129</v>
      </c>
      <c r="C29" s="156"/>
      <c r="D29" s="129"/>
      <c r="E29" s="128"/>
      <c r="F29" s="152"/>
      <c r="G29" s="15"/>
      <c r="H29" s="16"/>
      <c r="I29" s="13"/>
      <c r="J29" s="14"/>
      <c r="K29" s="15"/>
      <c r="L29" s="16"/>
      <c r="M29" s="13"/>
      <c r="N29" s="14"/>
      <c r="O29" s="15"/>
      <c r="P29" s="16"/>
      <c r="Q29" s="6"/>
      <c r="R29" s="6"/>
      <c r="S29" s="6"/>
    </row>
    <row r="30" spans="1:691" ht="15.75" x14ac:dyDescent="0.25">
      <c r="A30" s="130"/>
      <c r="B30" s="144" t="s">
        <v>130</v>
      </c>
      <c r="C30" s="157" t="s">
        <v>76</v>
      </c>
      <c r="D30" s="128"/>
      <c r="E30" s="128"/>
      <c r="F30" s="152">
        <f t="shared" ref="F30" si="2">E30*D30</f>
        <v>0</v>
      </c>
      <c r="G30" s="15"/>
      <c r="H30" s="16"/>
      <c r="I30" s="13"/>
      <c r="J30" s="14"/>
      <c r="K30" s="15"/>
      <c r="L30" s="16"/>
      <c r="M30" s="13"/>
      <c r="N30" s="14"/>
      <c r="O30" s="15"/>
      <c r="P30" s="16"/>
      <c r="Q30" s="6"/>
      <c r="R30" s="6"/>
      <c r="S30" s="6"/>
    </row>
    <row r="31" spans="1:691" ht="15.75" x14ac:dyDescent="0.2">
      <c r="A31" s="130"/>
      <c r="B31" s="145" t="s">
        <v>131</v>
      </c>
      <c r="C31" s="156"/>
      <c r="D31" s="128"/>
      <c r="E31" s="128"/>
      <c r="F31" s="152"/>
      <c r="G31" s="15"/>
      <c r="H31" s="16"/>
      <c r="I31" s="13"/>
      <c r="J31" s="14"/>
      <c r="K31" s="15"/>
      <c r="L31" s="16"/>
      <c r="M31" s="13"/>
      <c r="N31" s="14"/>
      <c r="O31" s="15"/>
      <c r="P31" s="16"/>
      <c r="Q31" s="6"/>
      <c r="R31" s="6"/>
      <c r="S31" s="6"/>
    </row>
    <row r="32" spans="1:691" ht="28.5" x14ac:dyDescent="0.25">
      <c r="A32" s="130"/>
      <c r="B32" s="144" t="s">
        <v>132</v>
      </c>
      <c r="C32" s="157" t="s">
        <v>62</v>
      </c>
      <c r="D32" s="128"/>
      <c r="E32" s="128"/>
      <c r="F32" s="152"/>
      <c r="G32" s="15"/>
      <c r="H32" s="16"/>
      <c r="I32" s="13"/>
      <c r="J32" s="14"/>
      <c r="K32" s="15"/>
      <c r="L32" s="16"/>
      <c r="M32" s="13"/>
      <c r="N32" s="14"/>
      <c r="O32" s="15"/>
      <c r="P32" s="16"/>
      <c r="Q32" s="6"/>
      <c r="R32" s="6"/>
      <c r="S32" s="6"/>
    </row>
    <row r="33" spans="1:19" ht="15.75" x14ac:dyDescent="0.2">
      <c r="A33" s="130"/>
      <c r="B33" s="145" t="s">
        <v>133</v>
      </c>
      <c r="C33" s="156"/>
      <c r="D33" s="128"/>
      <c r="E33" s="128"/>
      <c r="F33" s="152"/>
      <c r="G33" s="15"/>
      <c r="H33" s="16"/>
      <c r="I33" s="13"/>
      <c r="J33" s="14"/>
      <c r="K33" s="15"/>
      <c r="L33" s="16"/>
      <c r="M33" s="13"/>
      <c r="N33" s="14"/>
      <c r="O33" s="15"/>
      <c r="P33" s="16"/>
      <c r="Q33" s="6"/>
      <c r="R33" s="6"/>
      <c r="S33" s="6"/>
    </row>
    <row r="34" spans="1:19" ht="28.5" x14ac:dyDescent="0.25">
      <c r="A34" s="130"/>
      <c r="B34" s="144" t="s">
        <v>134</v>
      </c>
      <c r="C34" s="157" t="s">
        <v>60</v>
      </c>
      <c r="D34" s="128"/>
      <c r="E34" s="128"/>
      <c r="F34" s="152"/>
      <c r="G34" s="15"/>
      <c r="H34" s="16"/>
      <c r="I34" s="13"/>
      <c r="J34" s="14"/>
      <c r="K34" s="15"/>
      <c r="L34" s="16"/>
      <c r="M34" s="13"/>
      <c r="N34" s="14"/>
      <c r="O34" s="15"/>
      <c r="P34" s="16"/>
      <c r="Q34" s="6"/>
      <c r="R34" s="6"/>
      <c r="S34" s="6"/>
    </row>
    <row r="35" spans="1:19" ht="28.5" x14ac:dyDescent="0.25">
      <c r="A35" s="130"/>
      <c r="B35" s="143" t="str">
        <f>CONCATENATE("Sous total : ",B27)</f>
        <v>Sous total : Chemin de câble &amp; Canalisations</v>
      </c>
      <c r="C35" s="157"/>
      <c r="D35" s="128"/>
      <c r="E35" s="132"/>
      <c r="F35" s="154">
        <f>SUM(F29:F30)</f>
        <v>0</v>
      </c>
      <c r="G35" s="15"/>
      <c r="H35" s="16"/>
      <c r="I35" s="13"/>
      <c r="J35" s="14"/>
      <c r="K35" s="15"/>
      <c r="L35" s="16"/>
      <c r="M35" s="13"/>
      <c r="N35" s="14"/>
      <c r="O35" s="15"/>
      <c r="P35" s="16"/>
      <c r="Q35" s="6"/>
      <c r="R35" s="6"/>
      <c r="S35" s="6"/>
    </row>
    <row r="36" spans="1:19" ht="15.75" x14ac:dyDescent="0.25">
      <c r="A36" s="130"/>
      <c r="B36" s="146"/>
      <c r="C36" s="150"/>
      <c r="D36" s="129"/>
      <c r="E36" s="128"/>
      <c r="F36" s="152"/>
      <c r="G36" s="15"/>
      <c r="H36" s="16"/>
      <c r="I36" s="13"/>
      <c r="J36" s="14"/>
      <c r="K36" s="15"/>
      <c r="L36" s="16"/>
      <c r="M36" s="13"/>
      <c r="N36" s="14"/>
      <c r="O36" s="15"/>
      <c r="P36" s="16"/>
      <c r="Q36" s="6"/>
      <c r="R36" s="6"/>
      <c r="S36" s="6"/>
    </row>
    <row r="37" spans="1:19" ht="36" x14ac:dyDescent="0.25">
      <c r="A37" s="130" t="s">
        <v>75</v>
      </c>
      <c r="B37" s="142" t="s">
        <v>135</v>
      </c>
      <c r="C37" s="150"/>
      <c r="D37" s="129"/>
      <c r="E37" s="128"/>
      <c r="F37" s="152"/>
      <c r="G37" s="15"/>
      <c r="H37" s="16"/>
      <c r="I37" s="13"/>
      <c r="J37" s="14"/>
      <c r="K37" s="15"/>
      <c r="L37" s="16"/>
      <c r="M37" s="13"/>
      <c r="N37" s="14"/>
      <c r="O37" s="15"/>
      <c r="P37" s="16"/>
      <c r="Q37" s="6"/>
      <c r="R37" s="6"/>
      <c r="S37" s="6"/>
    </row>
    <row r="38" spans="1:19" ht="25.5" x14ac:dyDescent="0.25">
      <c r="A38" s="130"/>
      <c r="B38" s="147" t="s">
        <v>136</v>
      </c>
      <c r="C38" s="150"/>
      <c r="D38" s="129"/>
      <c r="E38" s="128"/>
      <c r="F38" s="152"/>
      <c r="G38" s="15"/>
      <c r="H38" s="16"/>
      <c r="I38" s="13"/>
      <c r="J38" s="14"/>
      <c r="K38" s="15"/>
      <c r="L38" s="16"/>
      <c r="M38" s="13"/>
      <c r="N38" s="14"/>
      <c r="O38" s="15"/>
      <c r="P38" s="16"/>
      <c r="Q38" s="6"/>
      <c r="R38" s="6"/>
      <c r="S38" s="6"/>
    </row>
    <row r="39" spans="1:19" ht="30" x14ac:dyDescent="0.25">
      <c r="A39" s="130"/>
      <c r="B39" s="145" t="s">
        <v>137</v>
      </c>
      <c r="C39" s="150"/>
      <c r="D39" s="129"/>
      <c r="E39" s="128"/>
      <c r="F39" s="152"/>
      <c r="G39" s="15"/>
      <c r="H39" s="16"/>
      <c r="I39" s="13"/>
      <c r="J39" s="14"/>
      <c r="K39" s="15"/>
      <c r="L39" s="16"/>
      <c r="M39" s="13"/>
      <c r="N39" s="14"/>
      <c r="O39" s="15"/>
      <c r="P39" s="16"/>
      <c r="Q39" s="6"/>
      <c r="R39" s="6"/>
      <c r="S39" s="6"/>
    </row>
    <row r="40" spans="1:19" ht="15.75" x14ac:dyDescent="0.2">
      <c r="A40" s="130"/>
      <c r="B40" s="144" t="s">
        <v>138</v>
      </c>
      <c r="C40" s="156" t="s">
        <v>76</v>
      </c>
      <c r="D40" s="129"/>
      <c r="E40" s="128"/>
      <c r="F40" s="152">
        <f t="shared" ref="F40:F42" si="3">E40*D40</f>
        <v>0</v>
      </c>
      <c r="G40" s="15"/>
      <c r="H40" s="16"/>
      <c r="I40" s="13"/>
      <c r="J40" s="14"/>
      <c r="K40" s="15"/>
      <c r="L40" s="16"/>
      <c r="M40" s="13"/>
      <c r="N40" s="14"/>
      <c r="O40" s="15"/>
      <c r="P40" s="16"/>
      <c r="Q40" s="6"/>
      <c r="R40" s="6"/>
      <c r="S40" s="6"/>
    </row>
    <row r="41" spans="1:19" ht="15.75" x14ac:dyDescent="0.2">
      <c r="A41" s="130"/>
      <c r="B41" s="144" t="s">
        <v>139</v>
      </c>
      <c r="C41" s="156" t="s">
        <v>76</v>
      </c>
      <c r="D41" s="129"/>
      <c r="E41" s="128"/>
      <c r="F41" s="152">
        <f t="shared" si="3"/>
        <v>0</v>
      </c>
      <c r="G41" s="15"/>
      <c r="H41" s="16"/>
      <c r="I41" s="13"/>
      <c r="J41" s="14"/>
      <c r="K41" s="15"/>
      <c r="L41" s="16"/>
      <c r="M41" s="13"/>
      <c r="N41" s="14"/>
      <c r="O41" s="15"/>
      <c r="P41" s="16"/>
      <c r="Q41" s="6"/>
      <c r="R41" s="6"/>
      <c r="S41" s="6"/>
    </row>
    <row r="42" spans="1:19" ht="15.75" x14ac:dyDescent="0.2">
      <c r="A42" s="130"/>
      <c r="B42" s="144" t="s">
        <v>140</v>
      </c>
      <c r="C42" s="156" t="s">
        <v>76</v>
      </c>
      <c r="D42" s="129"/>
      <c r="E42" s="128"/>
      <c r="F42" s="152">
        <f t="shared" si="3"/>
        <v>0</v>
      </c>
      <c r="G42" s="15"/>
      <c r="H42" s="16"/>
      <c r="I42" s="13"/>
      <c r="J42" s="14"/>
      <c r="K42" s="15"/>
      <c r="L42" s="16"/>
      <c r="M42" s="13"/>
      <c r="N42" s="14"/>
      <c r="O42" s="15"/>
      <c r="P42" s="16"/>
      <c r="Q42" s="6"/>
      <c r="R42" s="6"/>
      <c r="S42" s="6"/>
    </row>
    <row r="43" spans="1:19" ht="28.5" x14ac:dyDescent="0.25">
      <c r="A43" s="133"/>
      <c r="B43" s="143" t="str">
        <f>CONCATENATE("Sous total : ",B37)</f>
        <v>Sous total : Distributions principales et secondaires</v>
      </c>
      <c r="C43" s="157"/>
      <c r="D43" s="128"/>
      <c r="E43" s="132"/>
      <c r="F43" s="154">
        <f>SUM(F40:F42)</f>
        <v>0</v>
      </c>
      <c r="G43" s="15"/>
      <c r="H43" s="16"/>
      <c r="I43" s="13"/>
      <c r="J43" s="14"/>
      <c r="K43" s="15"/>
      <c r="L43" s="16"/>
      <c r="M43" s="13"/>
      <c r="N43" s="14"/>
      <c r="O43" s="15"/>
      <c r="P43" s="16"/>
      <c r="Q43" s="6"/>
      <c r="R43" s="6"/>
      <c r="S43" s="6"/>
    </row>
    <row r="44" spans="1:19" ht="15.75" x14ac:dyDescent="0.25">
      <c r="A44" s="130"/>
      <c r="B44" s="146"/>
      <c r="C44" s="150"/>
      <c r="D44" s="129"/>
      <c r="E44" s="128"/>
      <c r="F44" s="152"/>
      <c r="G44" s="15"/>
      <c r="H44" s="16"/>
      <c r="I44" s="13"/>
      <c r="J44" s="14"/>
      <c r="K44" s="15"/>
      <c r="L44" s="16"/>
      <c r="M44" s="13"/>
      <c r="N44" s="14"/>
      <c r="O44" s="15"/>
      <c r="P44" s="16"/>
      <c r="Q44" s="6"/>
      <c r="R44" s="6"/>
      <c r="S44" s="6"/>
    </row>
    <row r="45" spans="1:19" ht="15.75" x14ac:dyDescent="0.25">
      <c r="A45" s="130"/>
      <c r="B45" s="143"/>
      <c r="C45" s="150"/>
      <c r="D45" s="129"/>
      <c r="E45" s="128"/>
      <c r="F45" s="152"/>
      <c r="G45" s="15"/>
      <c r="H45" s="16"/>
      <c r="I45" s="13"/>
      <c r="J45" s="14"/>
      <c r="K45" s="15"/>
      <c r="L45" s="16"/>
      <c r="M45" s="13"/>
      <c r="N45" s="14"/>
      <c r="O45" s="15"/>
      <c r="P45" s="16"/>
      <c r="Q45" s="6"/>
      <c r="R45" s="6"/>
      <c r="S45" s="6"/>
    </row>
    <row r="46" spans="1:19" ht="18" x14ac:dyDescent="0.25">
      <c r="A46" s="130" t="s">
        <v>141</v>
      </c>
      <c r="B46" s="142" t="s">
        <v>142</v>
      </c>
      <c r="C46" s="150"/>
      <c r="D46" s="129"/>
      <c r="E46" s="128"/>
      <c r="F46" s="152"/>
      <c r="G46" s="15"/>
      <c r="H46" s="16"/>
      <c r="I46" s="13"/>
      <c r="J46" s="14"/>
      <c r="K46" s="15"/>
      <c r="L46" s="16"/>
      <c r="M46" s="13"/>
      <c r="N46" s="14"/>
      <c r="O46" s="15"/>
      <c r="P46" s="16"/>
      <c r="Q46" s="6"/>
      <c r="R46" s="6"/>
      <c r="S46" s="6"/>
    </row>
    <row r="47" spans="1:19" ht="25.5" x14ac:dyDescent="0.25">
      <c r="A47" s="130"/>
      <c r="B47" s="147" t="s">
        <v>136</v>
      </c>
      <c r="C47" s="150"/>
      <c r="D47" s="129"/>
      <c r="E47" s="128"/>
      <c r="F47" s="152"/>
      <c r="G47" s="15"/>
      <c r="H47" s="16"/>
      <c r="I47" s="13"/>
      <c r="J47" s="14"/>
      <c r="K47" s="15"/>
      <c r="L47" s="16"/>
      <c r="M47" s="13"/>
      <c r="N47" s="14"/>
      <c r="O47" s="15"/>
      <c r="P47" s="16"/>
      <c r="Q47" s="6"/>
      <c r="R47" s="6"/>
      <c r="S47" s="6"/>
    </row>
    <row r="48" spans="1:19" ht="15.75" x14ac:dyDescent="0.2">
      <c r="A48" s="130"/>
      <c r="B48" s="140" t="s">
        <v>143</v>
      </c>
      <c r="C48" s="150" t="s">
        <v>76</v>
      </c>
      <c r="D48" s="129"/>
      <c r="E48" s="128"/>
      <c r="F48" s="152">
        <f t="shared" ref="F48:F50" si="4">E48*D48</f>
        <v>0</v>
      </c>
      <c r="G48" s="15"/>
      <c r="H48" s="16"/>
      <c r="I48" s="13"/>
      <c r="J48" s="14"/>
      <c r="K48" s="15"/>
      <c r="L48" s="16"/>
      <c r="M48" s="13"/>
      <c r="N48" s="14"/>
      <c r="O48" s="15"/>
      <c r="P48" s="16"/>
      <c r="Q48" s="6"/>
      <c r="R48" s="6"/>
      <c r="S48" s="6"/>
    </row>
    <row r="49" spans="1:692" ht="15.75" x14ac:dyDescent="0.2">
      <c r="A49" s="130"/>
      <c r="B49" s="140" t="s">
        <v>144</v>
      </c>
      <c r="C49" s="150" t="s">
        <v>76</v>
      </c>
      <c r="D49" s="129"/>
      <c r="E49" s="128"/>
      <c r="F49" s="152">
        <f t="shared" si="4"/>
        <v>0</v>
      </c>
      <c r="G49" s="15"/>
      <c r="H49" s="16"/>
      <c r="I49" s="13"/>
      <c r="J49" s="14"/>
      <c r="K49" s="15"/>
      <c r="L49" s="16"/>
      <c r="M49" s="13"/>
      <c r="N49" s="14"/>
      <c r="O49" s="15"/>
      <c r="P49" s="16"/>
      <c r="Q49" s="6"/>
      <c r="R49" s="6"/>
      <c r="S49" s="6"/>
    </row>
    <row r="50" spans="1:692" ht="15.75" x14ac:dyDescent="0.2">
      <c r="A50" s="130"/>
      <c r="B50" s="140" t="s">
        <v>145</v>
      </c>
      <c r="C50" s="150" t="s">
        <v>76</v>
      </c>
      <c r="D50" s="129"/>
      <c r="E50" s="128"/>
      <c r="F50" s="152">
        <f t="shared" si="4"/>
        <v>0</v>
      </c>
      <c r="G50" s="15"/>
      <c r="H50" s="16"/>
      <c r="I50" s="13"/>
      <c r="J50" s="14"/>
      <c r="K50" s="15"/>
      <c r="L50" s="16"/>
      <c r="M50" s="13"/>
      <c r="N50" s="14"/>
      <c r="O50" s="15"/>
      <c r="P50" s="16"/>
      <c r="Q50" s="6"/>
      <c r="R50" s="6"/>
      <c r="S50" s="6"/>
    </row>
    <row r="51" spans="1:692" ht="15.75" x14ac:dyDescent="0.2">
      <c r="A51" s="130"/>
      <c r="B51" s="140" t="s">
        <v>146</v>
      </c>
      <c r="C51" s="150" t="s">
        <v>76</v>
      </c>
      <c r="D51" s="129"/>
      <c r="E51" s="128"/>
      <c r="F51" s="152"/>
      <c r="G51" s="9"/>
      <c r="H51" s="10"/>
      <c r="I51" s="8"/>
      <c r="J51" s="9"/>
      <c r="K51" s="9"/>
      <c r="L51" s="10"/>
      <c r="M51" s="8"/>
      <c r="N51" s="9"/>
      <c r="O51" s="9"/>
      <c r="P51" s="10"/>
      <c r="Q51" s="6"/>
      <c r="R51" s="6"/>
      <c r="S51" s="6"/>
      <c r="ZO51" s="3" t="s">
        <v>4</v>
      </c>
    </row>
    <row r="52" spans="1:692" ht="15.75" x14ac:dyDescent="0.2">
      <c r="A52" s="130"/>
      <c r="B52" s="140" t="s">
        <v>147</v>
      </c>
      <c r="C52" s="150" t="s">
        <v>76</v>
      </c>
      <c r="D52" s="129"/>
      <c r="E52" s="128"/>
      <c r="F52" s="152"/>
      <c r="G52" s="15"/>
      <c r="H52" s="16"/>
      <c r="I52" s="13"/>
      <c r="J52" s="15"/>
      <c r="K52" s="15"/>
      <c r="L52" s="16"/>
      <c r="M52" s="13"/>
      <c r="N52" s="15"/>
      <c r="O52" s="15"/>
      <c r="P52" s="16"/>
      <c r="Q52" s="6"/>
      <c r="R52" s="6"/>
      <c r="S52" s="6"/>
      <c r="ZO52" s="3" t="s">
        <v>3</v>
      </c>
      <c r="ZP52" s="3" t="s">
        <v>17</v>
      </c>
    </row>
    <row r="53" spans="1:692" ht="15.75" x14ac:dyDescent="0.25">
      <c r="A53" s="133"/>
      <c r="B53" s="143" t="str">
        <f>CONCATENATE("Sous total : ",B46)</f>
        <v>Sous total : Tableaux électriques</v>
      </c>
      <c r="C53" s="150"/>
      <c r="D53" s="129"/>
      <c r="E53" s="128"/>
      <c r="F53" s="154">
        <f>SUM(F48:F50)</f>
        <v>0</v>
      </c>
      <c r="G53" s="15"/>
      <c r="H53" s="16"/>
      <c r="I53" s="13"/>
      <c r="J53" s="15"/>
      <c r="K53" s="15"/>
      <c r="L53" s="16"/>
      <c r="M53" s="13"/>
      <c r="N53" s="15"/>
      <c r="O53" s="15"/>
      <c r="P53" s="16"/>
      <c r="Q53" s="6"/>
      <c r="R53" s="6"/>
      <c r="S53" s="6"/>
      <c r="ZO53" s="3" t="s">
        <v>3</v>
      </c>
      <c r="ZP53" s="3" t="s">
        <v>18</v>
      </c>
    </row>
    <row r="54" spans="1:692" ht="15.75" x14ac:dyDescent="0.25">
      <c r="A54" s="133"/>
      <c r="B54" s="143"/>
      <c r="C54" s="150"/>
      <c r="D54" s="129"/>
      <c r="E54" s="128"/>
      <c r="F54" s="154"/>
      <c r="G54" s="15"/>
      <c r="H54" s="16"/>
      <c r="I54" s="13"/>
      <c r="J54" s="15"/>
      <c r="K54" s="15"/>
      <c r="L54" s="16"/>
      <c r="M54" s="13"/>
      <c r="N54" s="15"/>
      <c r="O54" s="15"/>
      <c r="P54" s="16"/>
      <c r="Q54" s="6"/>
      <c r="R54" s="6"/>
      <c r="S54" s="6"/>
    </row>
    <row r="55" spans="1:692" ht="18" x14ac:dyDescent="0.25">
      <c r="A55" s="130" t="s">
        <v>148</v>
      </c>
      <c r="B55" s="142" t="s">
        <v>149</v>
      </c>
      <c r="C55" s="150"/>
      <c r="D55" s="129"/>
      <c r="E55" s="128"/>
      <c r="F55" s="152"/>
      <c r="G55" s="15"/>
      <c r="H55" s="16"/>
      <c r="I55" s="13"/>
      <c r="J55" s="15"/>
      <c r="K55" s="15"/>
      <c r="L55" s="16"/>
      <c r="M55" s="13"/>
      <c r="N55" s="15"/>
      <c r="O55" s="15"/>
      <c r="P55" s="16"/>
      <c r="Q55" s="6"/>
      <c r="R55" s="6"/>
      <c r="S55" s="6"/>
    </row>
    <row r="56" spans="1:692" ht="25.5" x14ac:dyDescent="0.25">
      <c r="A56" s="130"/>
      <c r="B56" s="147" t="s">
        <v>136</v>
      </c>
      <c r="C56" s="150"/>
      <c r="D56" s="129"/>
      <c r="E56" s="128"/>
      <c r="F56" s="152"/>
      <c r="G56" s="15"/>
      <c r="H56" s="16"/>
      <c r="I56" s="13"/>
      <c r="J56" s="15"/>
      <c r="K56" s="15"/>
      <c r="L56" s="16"/>
      <c r="M56" s="13"/>
      <c r="N56" s="15"/>
      <c r="O56" s="15"/>
      <c r="P56" s="16"/>
      <c r="Q56" s="6"/>
      <c r="R56" s="6"/>
      <c r="S56" s="6"/>
    </row>
    <row r="57" spans="1:692" ht="15.75" x14ac:dyDescent="0.25">
      <c r="A57" s="130"/>
      <c r="B57" s="145" t="s">
        <v>150</v>
      </c>
      <c r="C57" s="150"/>
      <c r="D57" s="129"/>
      <c r="E57" s="128"/>
      <c r="F57" s="152"/>
      <c r="G57" s="15"/>
      <c r="H57" s="16"/>
      <c r="I57" s="13"/>
      <c r="J57" s="15"/>
      <c r="K57" s="15"/>
      <c r="L57" s="16"/>
      <c r="M57" s="13"/>
      <c r="N57" s="15"/>
      <c r="O57" s="15"/>
      <c r="P57" s="16"/>
      <c r="Q57" s="6"/>
      <c r="R57" s="6"/>
      <c r="S57" s="6"/>
    </row>
    <row r="58" spans="1:692" ht="28.5" x14ac:dyDescent="0.2">
      <c r="A58" s="130"/>
      <c r="B58" s="148" t="s">
        <v>151</v>
      </c>
      <c r="C58" s="150" t="s">
        <v>60</v>
      </c>
      <c r="D58" s="129"/>
      <c r="E58" s="128"/>
      <c r="F58" s="152"/>
      <c r="G58" s="15"/>
      <c r="H58" s="16"/>
      <c r="I58" s="13"/>
      <c r="J58" s="15"/>
      <c r="K58" s="15"/>
      <c r="L58" s="16"/>
      <c r="M58" s="13"/>
      <c r="N58" s="15"/>
      <c r="O58" s="15"/>
      <c r="P58" s="16"/>
      <c r="Q58" s="6"/>
      <c r="R58" s="6"/>
      <c r="S58" s="6"/>
    </row>
    <row r="59" spans="1:692" ht="15.75" x14ac:dyDescent="0.25">
      <c r="A59" s="130"/>
      <c r="B59" s="145" t="s">
        <v>152</v>
      </c>
      <c r="C59" s="150"/>
      <c r="D59" s="129"/>
      <c r="E59" s="128"/>
      <c r="F59" s="152"/>
      <c r="G59" s="15"/>
      <c r="H59" s="16"/>
      <c r="I59" s="13"/>
      <c r="J59" s="15"/>
      <c r="K59" s="15"/>
      <c r="L59" s="16"/>
      <c r="M59" s="13"/>
      <c r="N59" s="15"/>
      <c r="O59" s="15"/>
      <c r="P59" s="16"/>
      <c r="Q59" s="6"/>
      <c r="R59" s="6"/>
      <c r="S59" s="6"/>
    </row>
    <row r="60" spans="1:692" ht="28.5" x14ac:dyDescent="0.2">
      <c r="A60" s="130"/>
      <c r="B60" s="148" t="s">
        <v>153</v>
      </c>
      <c r="C60" s="150" t="s">
        <v>154</v>
      </c>
      <c r="D60" s="129"/>
      <c r="E60" s="128"/>
      <c r="F60" s="152"/>
      <c r="G60" s="15"/>
      <c r="H60" s="16"/>
      <c r="I60" s="13"/>
      <c r="J60" s="15"/>
      <c r="K60" s="15"/>
      <c r="L60" s="16"/>
      <c r="M60" s="13"/>
      <c r="N60" s="15"/>
      <c r="O60" s="15"/>
      <c r="P60" s="16"/>
      <c r="Q60" s="6"/>
      <c r="R60" s="6"/>
      <c r="S60" s="6"/>
    </row>
    <row r="61" spans="1:692" ht="15.75" x14ac:dyDescent="0.2">
      <c r="A61" s="130"/>
      <c r="B61" s="148" t="s">
        <v>155</v>
      </c>
      <c r="C61" s="150" t="s">
        <v>154</v>
      </c>
      <c r="D61" s="129"/>
      <c r="E61" s="128"/>
      <c r="F61" s="152"/>
      <c r="G61" s="15"/>
      <c r="H61" s="16"/>
      <c r="I61" s="13"/>
      <c r="J61" s="15"/>
      <c r="K61" s="15"/>
      <c r="L61" s="16"/>
      <c r="M61" s="13"/>
      <c r="N61" s="15"/>
      <c r="O61" s="15"/>
      <c r="P61" s="16"/>
      <c r="Q61" s="6"/>
      <c r="R61" s="6"/>
      <c r="S61" s="6"/>
    </row>
    <row r="62" spans="1:692" ht="30" x14ac:dyDescent="0.25">
      <c r="A62" s="130"/>
      <c r="B62" s="145" t="s">
        <v>156</v>
      </c>
      <c r="C62" s="150"/>
      <c r="D62" s="129"/>
      <c r="E62" s="128"/>
      <c r="F62" s="152"/>
      <c r="G62" s="15"/>
      <c r="H62" s="16"/>
      <c r="I62" s="13"/>
      <c r="J62" s="15"/>
      <c r="K62" s="15"/>
      <c r="L62" s="16"/>
      <c r="M62" s="13"/>
      <c r="N62" s="15"/>
      <c r="O62" s="15"/>
      <c r="P62" s="16"/>
      <c r="Q62" s="6"/>
      <c r="R62" s="6"/>
      <c r="S62" s="6"/>
    </row>
    <row r="63" spans="1:692" ht="15.75" x14ac:dyDescent="0.2">
      <c r="A63" s="130"/>
      <c r="B63" s="148" t="s">
        <v>157</v>
      </c>
      <c r="C63" s="150" t="s">
        <v>60</v>
      </c>
      <c r="D63" s="129"/>
      <c r="E63" s="128"/>
      <c r="F63" s="152">
        <f t="shared" ref="F63:F64" si="5">E63*D63</f>
        <v>0</v>
      </c>
      <c r="G63" s="15"/>
      <c r="H63" s="16"/>
      <c r="I63" s="13"/>
      <c r="J63" s="15"/>
      <c r="K63" s="15"/>
      <c r="L63" s="16"/>
      <c r="M63" s="13"/>
      <c r="N63" s="15"/>
      <c r="O63" s="15"/>
      <c r="P63" s="16"/>
      <c r="Q63" s="6"/>
      <c r="R63" s="6"/>
      <c r="S63" s="6"/>
    </row>
    <row r="64" spans="1:692" ht="15.75" x14ac:dyDescent="0.2">
      <c r="A64" s="130"/>
      <c r="B64" s="148" t="s">
        <v>158</v>
      </c>
      <c r="C64" s="150" t="s">
        <v>60</v>
      </c>
      <c r="D64" s="129"/>
      <c r="E64" s="128"/>
      <c r="F64" s="152">
        <f t="shared" si="5"/>
        <v>0</v>
      </c>
      <c r="G64" s="15"/>
      <c r="H64" s="16"/>
      <c r="I64" s="13"/>
      <c r="J64" s="15"/>
      <c r="K64" s="15"/>
      <c r="L64" s="16"/>
      <c r="M64" s="13"/>
      <c r="N64" s="15"/>
      <c r="O64" s="15"/>
      <c r="P64" s="16"/>
      <c r="Q64" s="6"/>
      <c r="R64" s="6"/>
      <c r="S64" s="6"/>
    </row>
    <row r="65" spans="1:19" ht="15.75" x14ac:dyDescent="0.25">
      <c r="A65" s="130"/>
      <c r="B65" s="145" t="s">
        <v>159</v>
      </c>
      <c r="C65" s="150"/>
      <c r="D65" s="129"/>
      <c r="E65" s="128"/>
      <c r="F65" s="152"/>
      <c r="G65" s="15"/>
      <c r="H65" s="16"/>
      <c r="I65" s="13"/>
      <c r="J65" s="15"/>
      <c r="K65" s="15"/>
      <c r="L65" s="16"/>
      <c r="M65" s="13"/>
      <c r="N65" s="15"/>
      <c r="O65" s="15"/>
      <c r="P65" s="16"/>
      <c r="Q65" s="6"/>
      <c r="R65" s="6"/>
      <c r="S65" s="6"/>
    </row>
    <row r="66" spans="1:19" ht="28.5" x14ac:dyDescent="0.2">
      <c r="A66" s="130"/>
      <c r="B66" s="148" t="s">
        <v>160</v>
      </c>
      <c r="C66" s="150" t="s">
        <v>60</v>
      </c>
      <c r="D66" s="129"/>
      <c r="E66" s="128"/>
      <c r="F66" s="152">
        <f t="shared" ref="F66" si="6">E66*D66</f>
        <v>0</v>
      </c>
      <c r="G66" s="15"/>
      <c r="H66" s="16"/>
      <c r="I66" s="13"/>
      <c r="J66" s="15"/>
      <c r="K66" s="15"/>
      <c r="L66" s="16"/>
      <c r="M66" s="13"/>
      <c r="N66" s="15"/>
      <c r="O66" s="15"/>
      <c r="P66" s="16"/>
      <c r="Q66" s="6"/>
      <c r="R66" s="6"/>
      <c r="S66" s="6"/>
    </row>
    <row r="67" spans="1:19" ht="15.75" x14ac:dyDescent="0.2">
      <c r="A67" s="130"/>
      <c r="B67" s="148" t="s">
        <v>161</v>
      </c>
      <c r="C67" s="150" t="s">
        <v>60</v>
      </c>
      <c r="D67" s="129"/>
      <c r="E67" s="128"/>
      <c r="F67" s="152"/>
      <c r="G67" s="15"/>
      <c r="H67" s="16"/>
      <c r="I67" s="13"/>
      <c r="J67" s="15"/>
      <c r="K67" s="15"/>
      <c r="L67" s="16"/>
      <c r="M67" s="13"/>
      <c r="N67" s="15"/>
      <c r="O67" s="15"/>
      <c r="P67" s="16"/>
      <c r="Q67" s="6"/>
      <c r="R67" s="6"/>
      <c r="S67" s="6"/>
    </row>
    <row r="68" spans="1:19" ht="15.75" x14ac:dyDescent="0.25">
      <c r="A68" s="130"/>
      <c r="B68" s="145" t="s">
        <v>162</v>
      </c>
      <c r="C68" s="150"/>
      <c r="D68" s="129"/>
      <c r="E68" s="128"/>
      <c r="F68" s="152"/>
      <c r="G68" s="15"/>
      <c r="H68" s="16"/>
      <c r="I68" s="13"/>
      <c r="J68" s="15"/>
      <c r="K68" s="15"/>
      <c r="L68" s="16"/>
      <c r="M68" s="13"/>
      <c r="N68" s="15"/>
      <c r="O68" s="15"/>
      <c r="P68" s="16"/>
      <c r="Q68" s="6"/>
      <c r="R68" s="6"/>
      <c r="S68" s="6"/>
    </row>
    <row r="69" spans="1:19" ht="28.5" x14ac:dyDescent="0.2">
      <c r="A69" s="130"/>
      <c r="B69" s="148" t="s">
        <v>163</v>
      </c>
      <c r="C69" s="150" t="s">
        <v>76</v>
      </c>
      <c r="D69" s="129"/>
      <c r="E69" s="128"/>
      <c r="F69" s="152"/>
      <c r="G69" s="15"/>
      <c r="H69" s="16"/>
      <c r="I69" s="13"/>
      <c r="J69" s="15"/>
      <c r="K69" s="15"/>
      <c r="L69" s="16"/>
      <c r="M69" s="13"/>
      <c r="N69" s="15"/>
      <c r="O69" s="15"/>
      <c r="P69" s="16"/>
      <c r="Q69" s="6"/>
      <c r="R69" s="6"/>
      <c r="S69" s="6"/>
    </row>
    <row r="70" spans="1:19" ht="15.75" x14ac:dyDescent="0.25">
      <c r="A70" s="130"/>
      <c r="B70" s="143" t="str">
        <f>CONCATENATE("Sous total : ",B55)</f>
        <v>Sous total : Appareillages</v>
      </c>
      <c r="C70" s="150"/>
      <c r="D70" s="129"/>
      <c r="E70" s="128"/>
      <c r="F70" s="154">
        <f>SUM(F63:F66)</f>
        <v>0</v>
      </c>
      <c r="G70" s="15"/>
      <c r="H70" s="16"/>
      <c r="I70" s="13"/>
      <c r="J70" s="15"/>
      <c r="K70" s="15"/>
      <c r="L70" s="16"/>
      <c r="M70" s="13"/>
      <c r="N70" s="15"/>
      <c r="O70" s="15"/>
      <c r="P70" s="16"/>
      <c r="Q70" s="6"/>
      <c r="R70" s="6"/>
      <c r="S70" s="6"/>
    </row>
    <row r="71" spans="1:19" ht="15.75" x14ac:dyDescent="0.25">
      <c r="A71" s="130"/>
      <c r="B71" s="143"/>
      <c r="C71" s="150"/>
      <c r="D71" s="129"/>
      <c r="E71" s="128"/>
      <c r="F71" s="152"/>
      <c r="G71" s="15"/>
      <c r="H71" s="16"/>
      <c r="I71" s="13"/>
      <c r="J71" s="15"/>
      <c r="K71" s="15"/>
      <c r="L71" s="16"/>
      <c r="M71" s="13"/>
      <c r="N71" s="15"/>
      <c r="O71" s="15"/>
      <c r="P71" s="16"/>
      <c r="Q71" s="6"/>
      <c r="R71" s="6"/>
      <c r="S71" s="6"/>
    </row>
    <row r="72" spans="1:19" ht="18" x14ac:dyDescent="0.25">
      <c r="A72" s="134" t="s">
        <v>54</v>
      </c>
      <c r="B72" s="142" t="s">
        <v>164</v>
      </c>
      <c r="C72" s="150"/>
      <c r="D72" s="129"/>
      <c r="E72" s="128"/>
      <c r="F72" s="152"/>
      <c r="G72" s="15"/>
      <c r="H72" s="16"/>
      <c r="I72" s="13"/>
      <c r="J72" s="15"/>
      <c r="K72" s="15"/>
      <c r="L72" s="16"/>
      <c r="M72" s="13"/>
      <c r="N72" s="15"/>
      <c r="O72" s="15"/>
      <c r="P72" s="16"/>
      <c r="Q72" s="6"/>
      <c r="R72" s="6"/>
      <c r="S72" s="6"/>
    </row>
    <row r="73" spans="1:19" ht="25.5" x14ac:dyDescent="0.25">
      <c r="A73" s="130"/>
      <c r="B73" s="147" t="s">
        <v>136</v>
      </c>
      <c r="C73" s="150"/>
      <c r="D73" s="129"/>
      <c r="E73" s="128"/>
      <c r="F73" s="152"/>
      <c r="G73" s="15"/>
      <c r="H73" s="16"/>
      <c r="I73" s="13"/>
      <c r="J73" s="15"/>
      <c r="K73" s="15"/>
      <c r="L73" s="16"/>
      <c r="M73" s="13"/>
      <c r="N73" s="15"/>
      <c r="O73" s="15"/>
      <c r="P73" s="16"/>
      <c r="Q73" s="6"/>
      <c r="R73" s="6"/>
      <c r="S73" s="6"/>
    </row>
    <row r="74" spans="1:19" ht="15.75" x14ac:dyDescent="0.2">
      <c r="A74" s="130"/>
      <c r="B74" s="148" t="s">
        <v>165</v>
      </c>
      <c r="C74" s="150" t="s">
        <v>60</v>
      </c>
      <c r="D74" s="129"/>
      <c r="E74" s="128"/>
      <c r="F74" s="152">
        <f t="shared" ref="F74:F75" si="7">E74*D74</f>
        <v>0</v>
      </c>
      <c r="G74" s="15"/>
      <c r="H74" s="16"/>
      <c r="I74" s="13"/>
      <c r="J74" s="15"/>
      <c r="K74" s="15"/>
      <c r="L74" s="16"/>
      <c r="M74" s="13"/>
      <c r="N74" s="15"/>
      <c r="O74" s="15"/>
      <c r="P74" s="16"/>
      <c r="Q74" s="6"/>
      <c r="R74" s="6"/>
      <c r="S74" s="6"/>
    </row>
    <row r="75" spans="1:19" ht="28.5" x14ac:dyDescent="0.2">
      <c r="A75" s="130"/>
      <c r="B75" s="148" t="s">
        <v>166</v>
      </c>
      <c r="C75" s="150" t="s">
        <v>76</v>
      </c>
      <c r="D75" s="129"/>
      <c r="E75" s="128"/>
      <c r="F75" s="152">
        <f t="shared" si="7"/>
        <v>0</v>
      </c>
      <c r="G75" s="15"/>
      <c r="H75" s="16"/>
      <c r="I75" s="13"/>
      <c r="J75" s="15"/>
      <c r="K75" s="15"/>
      <c r="L75" s="16"/>
      <c r="M75" s="13"/>
      <c r="N75" s="15"/>
      <c r="O75" s="15"/>
      <c r="P75" s="16"/>
      <c r="Q75" s="6"/>
      <c r="R75" s="6"/>
      <c r="S75" s="6"/>
    </row>
    <row r="76" spans="1:19" ht="15.75" x14ac:dyDescent="0.25">
      <c r="A76" s="133"/>
      <c r="B76" s="143" t="str">
        <f>CONCATENATE("Sous total : ",B72)</f>
        <v>Sous total : Eclairage</v>
      </c>
      <c r="C76" s="150"/>
      <c r="D76" s="129"/>
      <c r="E76" s="128"/>
      <c r="F76" s="154">
        <f>SUM(F74:F75)</f>
        <v>0</v>
      </c>
      <c r="G76" s="15"/>
      <c r="H76" s="16"/>
      <c r="I76" s="13"/>
      <c r="J76" s="15"/>
      <c r="K76" s="15"/>
      <c r="L76" s="16"/>
      <c r="M76" s="13"/>
      <c r="N76" s="15"/>
      <c r="O76" s="15"/>
      <c r="P76" s="16"/>
      <c r="Q76" s="6"/>
      <c r="R76" s="6"/>
      <c r="S76" s="6"/>
    </row>
    <row r="77" spans="1:19" ht="15.75" x14ac:dyDescent="0.2">
      <c r="A77" s="130"/>
      <c r="B77" s="148"/>
      <c r="C77" s="150"/>
      <c r="D77" s="129"/>
      <c r="E77" s="128"/>
      <c r="F77" s="152"/>
      <c r="G77" s="15"/>
      <c r="H77" s="16"/>
      <c r="I77" s="13"/>
      <c r="J77" s="15"/>
      <c r="K77" s="15"/>
      <c r="L77" s="16"/>
      <c r="M77" s="13"/>
      <c r="N77" s="15"/>
      <c r="O77" s="15"/>
      <c r="P77" s="16"/>
      <c r="Q77" s="6"/>
      <c r="R77" s="6"/>
      <c r="S77" s="6"/>
    </row>
    <row r="78" spans="1:19" ht="36" x14ac:dyDescent="0.25">
      <c r="A78" s="130" t="s">
        <v>55</v>
      </c>
      <c r="B78" s="142" t="s">
        <v>167</v>
      </c>
      <c r="C78" s="150"/>
      <c r="D78" s="129"/>
      <c r="E78" s="128"/>
      <c r="F78" s="152"/>
      <c r="G78" s="15"/>
      <c r="H78" s="16"/>
      <c r="I78" s="13"/>
      <c r="J78" s="15"/>
      <c r="K78" s="15"/>
      <c r="L78" s="16"/>
      <c r="M78" s="13"/>
      <c r="N78" s="15"/>
      <c r="O78" s="15"/>
      <c r="P78" s="16"/>
      <c r="Q78" s="6"/>
      <c r="R78" s="6"/>
      <c r="S78" s="6"/>
    </row>
    <row r="79" spans="1:19" ht="25.5" x14ac:dyDescent="0.25">
      <c r="A79" s="130"/>
      <c r="B79" s="147" t="s">
        <v>136</v>
      </c>
      <c r="C79" s="150"/>
      <c r="D79" s="129"/>
      <c r="E79" s="128"/>
      <c r="F79" s="152"/>
      <c r="G79" s="15"/>
      <c r="H79" s="16"/>
      <c r="I79" s="13"/>
      <c r="J79" s="15"/>
      <c r="K79" s="15"/>
      <c r="L79" s="16"/>
      <c r="M79" s="13"/>
      <c r="N79" s="15"/>
      <c r="O79" s="15"/>
      <c r="P79" s="16"/>
      <c r="Q79" s="6"/>
      <c r="R79" s="6"/>
      <c r="S79" s="6"/>
    </row>
    <row r="80" spans="1:19" ht="28.5" x14ac:dyDescent="0.2">
      <c r="A80" s="130"/>
      <c r="B80" s="148" t="s">
        <v>168</v>
      </c>
      <c r="C80" s="150" t="s">
        <v>60</v>
      </c>
      <c r="D80" s="129"/>
      <c r="E80" s="128"/>
      <c r="F80" s="152">
        <f t="shared" ref="F80" si="8">E80*D80</f>
        <v>0</v>
      </c>
      <c r="G80" s="15"/>
      <c r="H80" s="16"/>
      <c r="I80" s="13"/>
      <c r="J80" s="15"/>
      <c r="K80" s="15"/>
      <c r="L80" s="16"/>
      <c r="M80" s="13"/>
      <c r="N80" s="15"/>
      <c r="O80" s="15"/>
      <c r="P80" s="16"/>
      <c r="Q80" s="6"/>
      <c r="R80" s="6"/>
      <c r="S80" s="6"/>
    </row>
    <row r="81" spans="1:691" ht="15.75" x14ac:dyDescent="0.25">
      <c r="A81" s="130"/>
      <c r="B81" s="149" t="s">
        <v>169</v>
      </c>
      <c r="C81" s="150"/>
      <c r="D81" s="129"/>
      <c r="E81" s="128"/>
      <c r="F81" s="152"/>
      <c r="G81" s="15"/>
      <c r="H81" s="16"/>
      <c r="I81" s="13"/>
      <c r="J81" s="15"/>
      <c r="K81" s="15"/>
      <c r="L81" s="16"/>
      <c r="M81" s="13"/>
      <c r="N81" s="15"/>
      <c r="O81" s="15"/>
      <c r="P81" s="16"/>
      <c r="Q81" s="6"/>
      <c r="R81" s="6"/>
      <c r="S81" s="6"/>
    </row>
    <row r="82" spans="1:691" ht="15.75" x14ac:dyDescent="0.2">
      <c r="A82" s="130"/>
      <c r="B82" s="148" t="s">
        <v>170</v>
      </c>
      <c r="C82" s="150" t="s">
        <v>60</v>
      </c>
      <c r="D82" s="129"/>
      <c r="E82" s="128"/>
      <c r="F82" s="152">
        <f t="shared" ref="F82" si="9">E82*D82</f>
        <v>0</v>
      </c>
      <c r="G82" s="15"/>
      <c r="H82" s="16"/>
      <c r="I82" s="13"/>
      <c r="J82" s="15"/>
      <c r="K82" s="15"/>
      <c r="L82" s="16"/>
      <c r="M82" s="13"/>
      <c r="N82" s="15"/>
      <c r="O82" s="15"/>
      <c r="P82" s="16"/>
      <c r="Q82" s="6"/>
      <c r="R82" s="6"/>
      <c r="S82" s="6"/>
    </row>
    <row r="83" spans="1:691" ht="15.75" x14ac:dyDescent="0.25">
      <c r="A83" s="130"/>
      <c r="B83" s="149" t="s">
        <v>171</v>
      </c>
      <c r="C83" s="150"/>
      <c r="D83" s="129"/>
      <c r="E83" s="128"/>
      <c r="F83" s="152"/>
      <c r="G83" s="15"/>
      <c r="H83" s="16"/>
      <c r="I83" s="13"/>
      <c r="J83" s="15"/>
      <c r="K83" s="15"/>
      <c r="L83" s="16"/>
      <c r="M83" s="13"/>
      <c r="N83" s="15"/>
      <c r="O83" s="15"/>
      <c r="P83" s="16"/>
      <c r="Q83" s="6"/>
      <c r="R83" s="6"/>
      <c r="S83" s="6"/>
    </row>
    <row r="84" spans="1:691" ht="15.75" x14ac:dyDescent="0.2">
      <c r="A84" s="130"/>
      <c r="B84" s="148" t="s">
        <v>172</v>
      </c>
      <c r="C84" s="150" t="s">
        <v>76</v>
      </c>
      <c r="D84" s="129"/>
      <c r="E84" s="128"/>
      <c r="F84" s="152"/>
      <c r="G84" s="15"/>
      <c r="H84" s="16"/>
      <c r="I84" s="13"/>
      <c r="J84" s="15"/>
      <c r="K84" s="15"/>
      <c r="L84" s="16"/>
      <c r="M84" s="13"/>
      <c r="N84" s="15"/>
      <c r="O84" s="15"/>
      <c r="P84" s="16"/>
      <c r="Q84" s="6"/>
      <c r="R84" s="6"/>
      <c r="S84" s="6"/>
    </row>
    <row r="85" spans="1:691" ht="15.75" x14ac:dyDescent="0.2">
      <c r="A85" s="130"/>
      <c r="B85" s="148" t="s">
        <v>173</v>
      </c>
      <c r="C85" s="150" t="s">
        <v>76</v>
      </c>
      <c r="D85" s="129"/>
      <c r="E85" s="128"/>
      <c r="F85" s="152"/>
      <c r="G85" s="15"/>
      <c r="H85" s="16"/>
      <c r="I85" s="13"/>
      <c r="J85" s="15"/>
      <c r="K85" s="15"/>
      <c r="L85" s="16"/>
      <c r="M85" s="13"/>
      <c r="N85" s="15"/>
      <c r="O85" s="15"/>
      <c r="P85" s="16"/>
      <c r="Q85" s="6"/>
      <c r="R85" s="6"/>
      <c r="S85" s="6"/>
    </row>
    <row r="86" spans="1:691" ht="29.25" thickBot="1" x14ac:dyDescent="0.3">
      <c r="A86" s="130"/>
      <c r="B86" s="143" t="str">
        <f>CONCATENATE("Sous total : ",B78)</f>
        <v>Sous total : Précâblage VDI catégorie 6 - 500MHz</v>
      </c>
      <c r="C86" s="158"/>
      <c r="D86" s="159"/>
      <c r="E86" s="160"/>
      <c r="F86" s="161">
        <f>SUM(F80:F82)</f>
        <v>0</v>
      </c>
      <c r="G86" s="15"/>
      <c r="H86" s="16"/>
      <c r="I86" s="13"/>
      <c r="J86" s="15"/>
      <c r="K86" s="15"/>
      <c r="L86" s="16"/>
      <c r="M86" s="13"/>
      <c r="N86" s="15"/>
      <c r="O86" s="15"/>
      <c r="P86" s="16"/>
      <c r="Q86" s="6"/>
      <c r="R86" s="6"/>
      <c r="S86" s="6"/>
    </row>
    <row r="87" spans="1:691" ht="33" customHeight="1" thickBot="1" x14ac:dyDescent="0.3">
      <c r="A87" s="82"/>
      <c r="B87" s="85" t="s">
        <v>174</v>
      </c>
      <c r="C87" s="135"/>
      <c r="D87" s="136"/>
      <c r="E87" s="135"/>
      <c r="F87" s="137">
        <f>SUM(F3:F86)</f>
        <v>0</v>
      </c>
      <c r="G87" s="6"/>
      <c r="H87" s="18"/>
      <c r="I87" s="4"/>
      <c r="J87" s="6"/>
      <c r="K87" s="6"/>
      <c r="L87" s="18"/>
      <c r="M87" s="4"/>
      <c r="N87" s="6"/>
      <c r="O87" s="6"/>
      <c r="P87" s="18"/>
      <c r="Q87" s="6"/>
      <c r="R87" s="6"/>
      <c r="S87" s="6"/>
      <c r="ZO87" s="3" t="s">
        <v>6</v>
      </c>
    </row>
    <row r="88" spans="1:691" ht="15.75" thickBot="1" x14ac:dyDescent="0.3">
      <c r="A88" s="52"/>
      <c r="B88" s="86" t="s">
        <v>20</v>
      </c>
      <c r="C88" s="74"/>
      <c r="D88" s="89"/>
      <c r="E88" s="74"/>
      <c r="F88" s="137">
        <f>SUM(F4:F86)</f>
        <v>0</v>
      </c>
      <c r="G88" s="6"/>
      <c r="H88" s="18"/>
      <c r="I88" s="4"/>
      <c r="J88" s="6"/>
      <c r="K88" s="6"/>
      <c r="L88" s="18"/>
      <c r="M88" s="4"/>
      <c r="N88" s="6"/>
      <c r="O88" s="6"/>
      <c r="P88" s="18"/>
      <c r="Q88" s="6"/>
      <c r="R88" s="6"/>
      <c r="S88" s="6"/>
      <c r="ZO88" s="3" t="s">
        <v>0</v>
      </c>
    </row>
    <row r="89" spans="1:691" ht="15.75" thickBot="1" x14ac:dyDescent="0.3">
      <c r="A89" s="53"/>
      <c r="B89" s="87" t="s">
        <v>8</v>
      </c>
      <c r="C89" s="88"/>
      <c r="D89" s="90"/>
      <c r="E89" s="88"/>
      <c r="F89" s="137">
        <f>SUM(F5:F86)</f>
        <v>0</v>
      </c>
      <c r="G89" s="6"/>
      <c r="H89" s="18"/>
      <c r="I89" s="4"/>
      <c r="J89" s="6"/>
      <c r="K89" s="6"/>
      <c r="L89" s="18"/>
      <c r="M89" s="4"/>
      <c r="N89" s="6"/>
      <c r="O89" s="6"/>
      <c r="P89" s="18"/>
      <c r="Q89" s="6"/>
      <c r="R89" s="6"/>
      <c r="S89" s="6"/>
      <c r="ZO89" s="3" t="s">
        <v>7</v>
      </c>
    </row>
    <row r="90" spans="1:691" x14ac:dyDescent="0.25">
      <c r="A90" s="4"/>
      <c r="B90" s="4"/>
      <c r="C90" s="6"/>
      <c r="D90" s="6"/>
      <c r="E90" s="4"/>
      <c r="F90" s="6"/>
      <c r="G90" s="6"/>
      <c r="H90" s="6"/>
      <c r="I90" s="4"/>
      <c r="J90" s="6"/>
      <c r="K90" s="6"/>
      <c r="L90" s="6"/>
      <c r="M90" s="4"/>
      <c r="N90" s="6"/>
      <c r="O90" s="6"/>
      <c r="P90" s="6"/>
      <c r="Q90" s="6"/>
      <c r="R90" s="6"/>
      <c r="S90" s="6"/>
    </row>
    <row r="91" spans="1:691" x14ac:dyDescent="0.25">
      <c r="A91" s="4"/>
      <c r="B91" s="4"/>
      <c r="C91" s="6"/>
      <c r="D91" s="6"/>
      <c r="E91" s="4"/>
      <c r="F91" s="6"/>
      <c r="G91" s="6"/>
      <c r="H91" s="6"/>
      <c r="I91" s="4"/>
      <c r="J91" s="6"/>
      <c r="K91" s="6"/>
      <c r="L91" s="6"/>
      <c r="M91" s="4"/>
      <c r="N91" s="6"/>
      <c r="O91" s="6"/>
      <c r="P91" s="6"/>
      <c r="Q91" s="6"/>
      <c r="R91" s="6"/>
      <c r="S91" s="6"/>
    </row>
    <row r="92" spans="1:691" x14ac:dyDescent="0.25">
      <c r="A92" s="4"/>
      <c r="B92" s="4"/>
      <c r="C92" s="6"/>
      <c r="D92" s="6"/>
      <c r="E92" s="4"/>
      <c r="F92" s="6"/>
      <c r="G92" s="6"/>
      <c r="H92" s="6"/>
      <c r="I92" s="4"/>
      <c r="J92" s="6"/>
      <c r="K92" s="6"/>
      <c r="L92" s="6"/>
      <c r="M92" s="4"/>
      <c r="N92" s="6"/>
      <c r="O92" s="6"/>
      <c r="P92" s="6"/>
      <c r="Q92" s="6"/>
      <c r="R92" s="6"/>
      <c r="S92" s="6"/>
    </row>
    <row r="93" spans="1:691" x14ac:dyDescent="0.25">
      <c r="A93" s="4"/>
      <c r="B93" s="4"/>
      <c r="C93" s="6"/>
      <c r="D93" s="6"/>
      <c r="E93" s="4"/>
      <c r="F93" s="6"/>
      <c r="G93" s="6"/>
      <c r="H93" s="6"/>
      <c r="I93" s="4"/>
      <c r="J93" s="6"/>
      <c r="K93" s="6"/>
      <c r="L93" s="6"/>
      <c r="M93" s="4"/>
      <c r="N93" s="6"/>
      <c r="O93" s="6"/>
      <c r="P93" s="6"/>
      <c r="Q93" s="6"/>
      <c r="R93" s="6"/>
      <c r="S93" s="6"/>
    </row>
    <row r="94" spans="1:691" x14ac:dyDescent="0.25">
      <c r="A94" s="4"/>
      <c r="B94" s="4"/>
      <c r="C94" s="6"/>
      <c r="D94" s="6"/>
      <c r="E94" s="4"/>
      <c r="F94" s="6"/>
      <c r="G94" s="6"/>
      <c r="H94" s="6"/>
      <c r="I94" s="4"/>
      <c r="J94" s="6"/>
      <c r="K94" s="6"/>
      <c r="L94" s="6"/>
      <c r="M94" s="4"/>
      <c r="N94" s="6"/>
      <c r="O94" s="6"/>
      <c r="P94" s="6"/>
      <c r="Q94" s="6"/>
      <c r="R94" s="6"/>
      <c r="S94" s="6"/>
    </row>
    <row r="95" spans="1:691" x14ac:dyDescent="0.25">
      <c r="A95" s="4"/>
      <c r="B95" s="4"/>
      <c r="C95" s="6"/>
      <c r="D95" s="6"/>
      <c r="E95" s="4"/>
      <c r="F95" s="6"/>
      <c r="G95" s="6"/>
      <c r="H95" s="6"/>
      <c r="I95" s="4"/>
      <c r="J95" s="6"/>
      <c r="K95" s="6"/>
      <c r="L95" s="6"/>
      <c r="M95" s="4"/>
      <c r="N95" s="6"/>
      <c r="O95" s="6"/>
      <c r="P95" s="6"/>
      <c r="Q95" s="6"/>
      <c r="R95" s="6"/>
      <c r="S95" s="6"/>
    </row>
    <row r="96" spans="1:691" x14ac:dyDescent="0.25">
      <c r="A96" s="4"/>
      <c r="B96" s="4"/>
      <c r="C96" s="6"/>
      <c r="D96" s="6"/>
      <c r="E96" s="4"/>
      <c r="F96" s="6"/>
      <c r="G96" s="6"/>
      <c r="H96" s="6"/>
      <c r="I96" s="4"/>
      <c r="J96" s="6"/>
      <c r="K96" s="6"/>
      <c r="L96" s="6"/>
      <c r="M96" s="4"/>
      <c r="N96" s="6"/>
      <c r="O96" s="6"/>
      <c r="P96" s="6"/>
      <c r="Q96" s="6"/>
      <c r="R96" s="6"/>
      <c r="S96" s="6"/>
    </row>
    <row r="97" spans="1:692" x14ac:dyDescent="0.25">
      <c r="A97" s="7"/>
      <c r="B97" s="4"/>
      <c r="C97" s="9"/>
      <c r="D97" s="10"/>
      <c r="E97" s="8"/>
      <c r="F97" s="9"/>
      <c r="G97" s="9"/>
      <c r="H97" s="10"/>
      <c r="I97" s="8"/>
      <c r="J97" s="9"/>
      <c r="K97" s="9"/>
      <c r="L97" s="10"/>
      <c r="M97" s="8"/>
      <c r="N97" s="9"/>
      <c r="O97" s="9"/>
      <c r="P97" s="10"/>
      <c r="Q97" s="6"/>
      <c r="R97" s="6"/>
      <c r="S97" s="6"/>
    </row>
    <row r="98" spans="1:692" x14ac:dyDescent="0.25">
      <c r="A98" s="23"/>
      <c r="B98" s="11"/>
      <c r="C98" s="9"/>
      <c r="D98" s="10"/>
      <c r="E98" s="8"/>
      <c r="F98" s="9"/>
      <c r="G98" s="9"/>
      <c r="H98" s="10"/>
      <c r="I98" s="8"/>
      <c r="J98" s="9"/>
      <c r="K98" s="9"/>
      <c r="L98" s="10"/>
      <c r="M98" s="8"/>
      <c r="N98" s="9"/>
      <c r="O98" s="9"/>
      <c r="P98" s="10"/>
      <c r="Q98" s="6"/>
      <c r="R98" s="6"/>
      <c r="S98" s="6"/>
      <c r="ZO98" s="3" t="s">
        <v>2</v>
      </c>
    </row>
    <row r="99" spans="1:692" x14ac:dyDescent="0.25">
      <c r="A99" s="23"/>
      <c r="B99" s="12"/>
      <c r="C99" s="15"/>
      <c r="D99" s="16"/>
      <c r="E99" s="13"/>
      <c r="F99" s="14"/>
      <c r="G99" s="15"/>
      <c r="H99" s="16"/>
      <c r="I99" s="13"/>
      <c r="J99" s="14"/>
      <c r="K99" s="15"/>
      <c r="L99" s="16"/>
      <c r="M99" s="13"/>
      <c r="N99" s="14"/>
      <c r="O99" s="15"/>
      <c r="P99" s="16"/>
      <c r="Q99" s="6"/>
      <c r="R99" s="6"/>
      <c r="S99" s="6"/>
      <c r="ZO99" s="3" t="s">
        <v>3</v>
      </c>
      <c r="ZP99" s="3" t="s">
        <v>19</v>
      </c>
    </row>
    <row r="100" spans="1:692" x14ac:dyDescent="0.25">
      <c r="A100" s="7"/>
      <c r="B100" s="4"/>
      <c r="C100" s="9"/>
      <c r="D100" s="10"/>
      <c r="E100" s="8"/>
      <c r="F100" s="9"/>
      <c r="G100" s="9"/>
      <c r="H100" s="10"/>
      <c r="I100" s="8"/>
      <c r="J100" s="9"/>
      <c r="K100" s="9"/>
      <c r="L100" s="10"/>
      <c r="M100" s="8"/>
      <c r="N100" s="9"/>
      <c r="O100" s="9"/>
      <c r="P100" s="10"/>
      <c r="Q100" s="6"/>
      <c r="R100" s="6"/>
      <c r="S100" s="6"/>
    </row>
    <row r="101" spans="1:692" x14ac:dyDescent="0.25">
      <c r="A101" s="4"/>
      <c r="B101" s="4"/>
      <c r="C101" s="6"/>
      <c r="D101" s="6"/>
      <c r="E101" s="4"/>
      <c r="F101" s="6"/>
      <c r="G101" s="6"/>
      <c r="H101" s="6"/>
      <c r="I101" s="4"/>
      <c r="J101" s="6"/>
      <c r="K101" s="6"/>
      <c r="L101" s="6"/>
      <c r="M101" s="4"/>
      <c r="N101" s="6"/>
      <c r="O101" s="6"/>
      <c r="P101" s="6"/>
      <c r="Q101" s="6"/>
      <c r="R101" s="6"/>
      <c r="S101" s="6"/>
    </row>
    <row r="102" spans="1:692" x14ac:dyDescent="0.25">
      <c r="A102" s="4"/>
      <c r="B102" s="17"/>
      <c r="C102" s="6"/>
      <c r="D102" s="18"/>
      <c r="E102" s="4"/>
      <c r="F102" s="6"/>
      <c r="G102" s="6"/>
      <c r="H102" s="18"/>
      <c r="I102" s="4"/>
      <c r="J102" s="6"/>
      <c r="K102" s="6"/>
      <c r="L102" s="18"/>
      <c r="M102" s="4"/>
      <c r="N102" s="6"/>
      <c r="O102" s="6"/>
      <c r="P102" s="18"/>
      <c r="Q102" s="6"/>
      <c r="R102" s="6"/>
      <c r="S102" s="6"/>
      <c r="ZO102" s="3" t="s">
        <v>6</v>
      </c>
    </row>
    <row r="103" spans="1:692" x14ac:dyDescent="0.25">
      <c r="A103" s="4"/>
      <c r="B103" s="19"/>
      <c r="C103" s="6"/>
      <c r="D103" s="18"/>
      <c r="E103" s="4"/>
      <c r="F103" s="6"/>
      <c r="G103" s="6"/>
      <c r="H103" s="18"/>
      <c r="I103" s="4"/>
      <c r="J103" s="6"/>
      <c r="K103" s="6"/>
      <c r="L103" s="18"/>
      <c r="M103" s="4"/>
      <c r="N103" s="6"/>
      <c r="O103" s="6"/>
      <c r="P103" s="18"/>
      <c r="Q103" s="6"/>
      <c r="R103" s="6"/>
      <c r="S103" s="6"/>
      <c r="ZO103" s="3" t="s">
        <v>0</v>
      </c>
    </row>
    <row r="104" spans="1:692" ht="6" customHeight="1" x14ac:dyDescent="0.25">
      <c r="A104" s="4"/>
      <c r="B104" s="19"/>
      <c r="C104" s="6"/>
      <c r="D104" s="18"/>
      <c r="E104" s="4"/>
      <c r="F104" s="6"/>
      <c r="G104" s="6"/>
      <c r="H104" s="18"/>
      <c r="I104" s="4"/>
      <c r="J104" s="6"/>
      <c r="K104" s="6"/>
      <c r="L104" s="18"/>
      <c r="M104" s="4"/>
      <c r="N104" s="6"/>
      <c r="O104" s="6"/>
      <c r="P104" s="18"/>
      <c r="Q104" s="6"/>
      <c r="R104" s="6"/>
      <c r="S104" s="6"/>
    </row>
    <row r="105" spans="1:692" ht="6" customHeight="1" x14ac:dyDescent="0.25">
      <c r="A105" s="4"/>
      <c r="B105" s="19"/>
      <c r="C105" s="6"/>
      <c r="D105" s="18"/>
      <c r="E105" s="4"/>
      <c r="F105" s="6"/>
      <c r="G105" s="6"/>
      <c r="H105" s="18"/>
      <c r="I105" s="4"/>
      <c r="J105" s="6"/>
      <c r="K105" s="6"/>
      <c r="L105" s="18"/>
      <c r="M105" s="4"/>
      <c r="N105" s="6"/>
      <c r="O105" s="6"/>
      <c r="P105" s="18"/>
      <c r="Q105" s="6"/>
      <c r="R105" s="6"/>
      <c r="S105" s="6"/>
    </row>
    <row r="106" spans="1:692" x14ac:dyDescent="0.25">
      <c r="A106" s="4"/>
      <c r="B106" s="17"/>
      <c r="C106" s="6"/>
      <c r="D106" s="18"/>
      <c r="E106" s="4"/>
      <c r="F106" s="6"/>
      <c r="G106" s="6"/>
      <c r="H106" s="18"/>
      <c r="I106" s="4"/>
      <c r="J106" s="6"/>
      <c r="K106" s="6"/>
      <c r="L106" s="18"/>
      <c r="M106" s="4"/>
      <c r="N106" s="6"/>
      <c r="O106" s="6"/>
      <c r="P106" s="18"/>
      <c r="Q106" s="6"/>
      <c r="R106" s="6"/>
      <c r="S106" s="6"/>
      <c r="ZO106" s="3" t="s">
        <v>7</v>
      </c>
    </row>
    <row r="107" spans="1:692" x14ac:dyDescent="0.25">
      <c r="A107" s="4"/>
      <c r="B107" s="4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692" x14ac:dyDescent="0.25">
      <c r="A108" s="4"/>
      <c r="B108" s="4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692" x14ac:dyDescent="0.25">
      <c r="A109" s="4"/>
      <c r="B109" s="4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692" x14ac:dyDescent="0.25">
      <c r="A110" s="4"/>
      <c r="B110" s="4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692" x14ac:dyDescent="0.25">
      <c r="A111" s="4"/>
      <c r="B111" s="4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692" x14ac:dyDescent="0.25">
      <c r="A112" s="4"/>
      <c r="B112" s="4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x14ac:dyDescent="0.25">
      <c r="A113" s="4"/>
      <c r="B113" s="4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x14ac:dyDescent="0.25">
      <c r="A114" s="4"/>
      <c r="B114" s="4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x14ac:dyDescent="0.25">
      <c r="A115" s="4"/>
      <c r="B115" s="4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x14ac:dyDescent="0.25">
      <c r="A116" s="4"/>
      <c r="B116" s="4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x14ac:dyDescent="0.25">
      <c r="A117" s="4"/>
      <c r="B117" s="4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x14ac:dyDescent="0.25">
      <c r="A118" s="4"/>
      <c r="B118" s="4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x14ac:dyDescent="0.25">
      <c r="A119" s="4"/>
      <c r="B119" s="4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x14ac:dyDescent="0.25">
      <c r="A120" s="4"/>
      <c r="B120" s="4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x14ac:dyDescent="0.25">
      <c r="A121" s="4"/>
      <c r="B121" s="4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x14ac:dyDescent="0.25">
      <c r="A122" s="4"/>
      <c r="B122" s="4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x14ac:dyDescent="0.25">
      <c r="A123" s="4"/>
      <c r="B123" s="4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x14ac:dyDescent="0.25">
      <c r="A124" s="4"/>
      <c r="B124" s="4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x14ac:dyDescent="0.25">
      <c r="A125" s="4"/>
      <c r="B125" s="4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x14ac:dyDescent="0.25">
      <c r="A126" s="4"/>
      <c r="B126" s="4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x14ac:dyDescent="0.25">
      <c r="A127" s="4"/>
      <c r="B127" s="4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x14ac:dyDescent="0.25">
      <c r="A128" s="4"/>
      <c r="B128" s="4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x14ac:dyDescent="0.25">
      <c r="A129" s="4"/>
      <c r="B129" s="4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x14ac:dyDescent="0.25">
      <c r="A130" s="4"/>
      <c r="B130" s="4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x14ac:dyDescent="0.25">
      <c r="A131" s="4"/>
      <c r="B131" s="4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x14ac:dyDescent="0.25">
      <c r="A132" s="4"/>
      <c r="B132" s="4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x14ac:dyDescent="0.25">
      <c r="A133" s="4"/>
      <c r="B133" s="4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x14ac:dyDescent="0.25">
      <c r="A134" s="4"/>
      <c r="B134" s="4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x14ac:dyDescent="0.25">
      <c r="A135" s="4"/>
      <c r="B135" s="4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x14ac:dyDescent="0.25">
      <c r="A136" s="4"/>
      <c r="B136" s="4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x14ac:dyDescent="0.25">
      <c r="A137" s="4"/>
      <c r="B137" s="4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x14ac:dyDescent="0.25">
      <c r="A138" s="4"/>
      <c r="B138" s="4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x14ac:dyDescent="0.25">
      <c r="A139" s="4"/>
      <c r="B139" s="4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x14ac:dyDescent="0.25">
      <c r="A140" s="4"/>
      <c r="B140" s="4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x14ac:dyDescent="0.25">
      <c r="A141" s="4"/>
      <c r="B141" s="4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x14ac:dyDescent="0.25">
      <c r="A142" s="4"/>
      <c r="B142" s="4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x14ac:dyDescent="0.25">
      <c r="A143" s="4"/>
      <c r="B143" s="4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x14ac:dyDescent="0.25">
      <c r="A144" s="4"/>
      <c r="B144" s="4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x14ac:dyDescent="0.25">
      <c r="A145" s="4"/>
      <c r="B145" s="4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x14ac:dyDescent="0.25">
      <c r="A146" s="4"/>
      <c r="B146" s="4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x14ac:dyDescent="0.25">
      <c r="A147" s="4"/>
      <c r="B147" s="4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x14ac:dyDescent="0.25">
      <c r="A148" s="4"/>
      <c r="B148" s="4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x14ac:dyDescent="0.25">
      <c r="A149" s="4"/>
      <c r="B149" s="4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x14ac:dyDescent="0.25">
      <c r="A150" s="4"/>
      <c r="B150" s="4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</row>
  </sheetData>
  <mergeCells count="4">
    <mergeCell ref="A1:B1"/>
    <mergeCell ref="C1:F1"/>
    <mergeCell ref="M1:P1"/>
    <mergeCell ref="I1:L1"/>
  </mergeCells>
  <pageMargins left="0.39370078740157483" right="0.31496062992125984" top="0.54" bottom="0.56000000000000005" header="0.31496062992125984" footer="0.31496062992125984"/>
  <pageSetup paperSize="9" scale="98" fitToHeight="10000" orientation="portrait" r:id="rId1"/>
  <headerFooter>
    <oddHeader>&amp;C&amp;8DPGF</oddHeader>
    <oddFooter>&amp;C&amp;8Réaménagement de 2 logements à VORNAY (18130)&amp;R&amp;8&amp;P/&amp;N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"/>
  <sheetViews>
    <sheetView topLeftCell="A19" workbookViewId="0">
      <selection activeCell="C42" sqref="C42"/>
    </sheetView>
  </sheetViews>
  <sheetFormatPr baseColWidth="10" defaultColWidth="11.42578125" defaultRowHeight="15" x14ac:dyDescent="0.25"/>
  <cols>
    <col min="1" max="1" width="11.42578125" style="1"/>
    <col min="2" max="3" width="11.42578125" style="2"/>
    <col min="4" max="16384" width="11.42578125" style="1"/>
  </cols>
  <sheetData/>
  <printOptions horizontalCentered="1"/>
  <pageMargins left="0" right="0" top="0" bottom="0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Q89"/>
  <sheetViews>
    <sheetView topLeftCell="A79" zoomScale="140" zoomScaleNormal="140" workbookViewId="0">
      <selection activeCell="B67" sqref="B67"/>
    </sheetView>
  </sheetViews>
  <sheetFormatPr baseColWidth="10" defaultColWidth="11.42578125" defaultRowHeight="15" x14ac:dyDescent="0.25"/>
  <cols>
    <col min="1" max="1" width="9.7109375" style="5" customWidth="1"/>
    <col min="2" max="2" width="50.42578125" style="5" customWidth="1"/>
    <col min="3" max="4" width="6.42578125" style="3" customWidth="1"/>
    <col min="5" max="5" width="8" style="3" customWidth="1"/>
    <col min="6" max="6" width="8.28515625" style="3" customWidth="1"/>
    <col min="7" max="7" width="8" style="3" customWidth="1"/>
    <col min="8" max="9" width="11.42578125" style="3"/>
    <col min="10" max="10" width="5.42578125" style="3" customWidth="1"/>
    <col min="11" max="11" width="7.42578125" style="3" customWidth="1"/>
    <col min="12" max="13" width="11.42578125" style="3"/>
    <col min="14" max="14" width="5.7109375" style="3" customWidth="1"/>
    <col min="15" max="15" width="8" style="3" customWidth="1"/>
    <col min="16" max="16" width="10" style="3" customWidth="1"/>
    <col min="17" max="16384" width="11.42578125" style="3"/>
  </cols>
  <sheetData>
    <row r="1" spans="1:693" ht="35.450000000000003" customHeight="1" thickBot="1" x14ac:dyDescent="0.3">
      <c r="A1" s="226" t="s">
        <v>175</v>
      </c>
      <c r="B1" s="227"/>
      <c r="C1" s="228"/>
      <c r="D1" s="229"/>
      <c r="E1" s="229"/>
      <c r="F1" s="230"/>
      <c r="G1" s="40"/>
      <c r="H1" s="40"/>
      <c r="I1" s="40"/>
      <c r="J1" s="225"/>
      <c r="K1" s="225"/>
      <c r="L1" s="225"/>
      <c r="M1" s="225"/>
      <c r="N1" s="224"/>
      <c r="O1" s="224"/>
      <c r="P1" s="224"/>
      <c r="Q1" s="224"/>
      <c r="R1" s="6"/>
      <c r="S1" s="6"/>
      <c r="T1" s="6"/>
    </row>
    <row r="2" spans="1:693" ht="16.5" thickBot="1" x14ac:dyDescent="0.3">
      <c r="A2" s="42"/>
      <c r="B2" s="43"/>
      <c r="C2" s="27" t="s">
        <v>36</v>
      </c>
      <c r="D2" s="180" t="s">
        <v>35</v>
      </c>
      <c r="E2" s="181" t="s">
        <v>37</v>
      </c>
      <c r="F2" s="182" t="s">
        <v>38</v>
      </c>
      <c r="G2" s="20"/>
      <c r="H2" s="20"/>
      <c r="I2" s="21"/>
      <c r="J2" s="22"/>
      <c r="K2" s="20"/>
      <c r="L2" s="20"/>
      <c r="M2" s="21"/>
      <c r="N2" s="22"/>
      <c r="O2" s="20"/>
      <c r="P2" s="20"/>
      <c r="Q2" s="21"/>
      <c r="R2" s="6"/>
      <c r="S2" s="6"/>
      <c r="T2" s="6"/>
    </row>
    <row r="3" spans="1:693" x14ac:dyDescent="0.2">
      <c r="A3" s="162">
        <v>3</v>
      </c>
      <c r="B3" s="163" t="s">
        <v>176</v>
      </c>
      <c r="C3" s="174"/>
      <c r="D3" s="191"/>
      <c r="E3" s="192"/>
      <c r="F3" s="199"/>
      <c r="G3" s="20"/>
      <c r="H3" s="20"/>
      <c r="I3" s="21"/>
      <c r="J3" s="22"/>
      <c r="K3" s="20"/>
      <c r="L3" s="20"/>
      <c r="M3" s="21"/>
      <c r="N3" s="22"/>
      <c r="O3" s="20"/>
      <c r="P3" s="20"/>
      <c r="Q3" s="21"/>
      <c r="R3" s="6"/>
      <c r="S3" s="6"/>
      <c r="T3" s="6"/>
    </row>
    <row r="4" spans="1:693" x14ac:dyDescent="0.2">
      <c r="A4" s="162"/>
      <c r="B4" s="164"/>
      <c r="C4" s="174"/>
      <c r="D4" s="193"/>
      <c r="E4" s="186"/>
      <c r="F4" s="200"/>
      <c r="G4" s="20"/>
      <c r="H4" s="20"/>
      <c r="I4" s="21"/>
      <c r="J4" s="22"/>
      <c r="K4" s="20"/>
      <c r="L4" s="20"/>
      <c r="M4" s="21"/>
      <c r="N4" s="22"/>
      <c r="O4" s="20"/>
      <c r="P4" s="20"/>
      <c r="Q4" s="21"/>
      <c r="R4" s="6"/>
      <c r="S4" s="6"/>
      <c r="T4" s="6"/>
    </row>
    <row r="5" spans="1:693" x14ac:dyDescent="0.2">
      <c r="A5" s="162">
        <v>3.1</v>
      </c>
      <c r="B5" s="163" t="s">
        <v>177</v>
      </c>
      <c r="C5" s="174"/>
      <c r="D5" s="194"/>
      <c r="E5" s="187"/>
      <c r="F5" s="201"/>
      <c r="G5" s="9"/>
      <c r="H5" s="9"/>
      <c r="I5" s="10"/>
      <c r="J5" s="8"/>
      <c r="K5" s="9"/>
      <c r="L5" s="9"/>
      <c r="M5" s="10"/>
      <c r="N5" s="8"/>
      <c r="O5" s="9"/>
      <c r="P5" s="9"/>
      <c r="Q5" s="10"/>
      <c r="R5" s="6"/>
      <c r="S5" s="6"/>
      <c r="T5" s="6"/>
      <c r="ZP5" s="3" t="s">
        <v>1</v>
      </c>
    </row>
    <row r="6" spans="1:693" x14ac:dyDescent="0.2">
      <c r="A6" s="162"/>
      <c r="B6" s="164"/>
      <c r="C6" s="174"/>
      <c r="D6" s="193"/>
      <c r="E6" s="186"/>
      <c r="F6" s="200"/>
      <c r="G6" s="9"/>
      <c r="H6" s="9"/>
      <c r="I6" s="10"/>
      <c r="J6" s="8"/>
      <c r="K6" s="9"/>
      <c r="L6" s="9"/>
      <c r="M6" s="10"/>
      <c r="N6" s="8"/>
      <c r="O6" s="9"/>
      <c r="P6" s="9"/>
      <c r="Q6" s="10"/>
      <c r="R6" s="6"/>
      <c r="S6" s="6"/>
      <c r="T6" s="6"/>
      <c r="ZP6" s="3" t="s">
        <v>2</v>
      </c>
    </row>
    <row r="7" spans="1:693" x14ac:dyDescent="0.2">
      <c r="A7" s="162"/>
      <c r="B7" s="165" t="s">
        <v>178</v>
      </c>
      <c r="C7" s="174"/>
      <c r="D7" s="193"/>
      <c r="E7" s="186"/>
      <c r="F7" s="200"/>
      <c r="G7" s="14"/>
      <c r="H7" s="15"/>
      <c r="I7" s="16"/>
      <c r="J7" s="13"/>
      <c r="K7" s="14"/>
      <c r="L7" s="15"/>
      <c r="M7" s="16"/>
      <c r="N7" s="13"/>
      <c r="O7" s="14"/>
      <c r="P7" s="15"/>
      <c r="Q7" s="16"/>
      <c r="R7" s="6"/>
      <c r="S7" s="6"/>
      <c r="T7" s="6"/>
      <c r="ZP7" s="3" t="s">
        <v>3</v>
      </c>
      <c r="ZQ7" s="3" t="s">
        <v>15</v>
      </c>
    </row>
    <row r="8" spans="1:693" x14ac:dyDescent="0.2">
      <c r="A8" s="162"/>
      <c r="B8" s="164"/>
      <c r="C8" s="174"/>
      <c r="D8" s="193"/>
      <c r="E8" s="186"/>
      <c r="F8" s="200"/>
      <c r="G8" s="9"/>
      <c r="H8" s="9"/>
      <c r="I8" s="10"/>
      <c r="J8" s="8"/>
      <c r="K8" s="9"/>
      <c r="L8" s="9"/>
      <c r="M8" s="10"/>
      <c r="N8" s="8"/>
      <c r="O8" s="9"/>
      <c r="P8" s="9"/>
      <c r="Q8" s="10"/>
      <c r="R8" s="6"/>
      <c r="S8" s="6"/>
      <c r="T8" s="6"/>
    </row>
    <row r="9" spans="1:693" x14ac:dyDescent="0.25">
      <c r="A9" s="162"/>
      <c r="B9" s="166" t="s">
        <v>179</v>
      </c>
      <c r="C9" s="175" t="s">
        <v>36</v>
      </c>
      <c r="D9" s="195"/>
      <c r="E9" s="188"/>
      <c r="F9" s="202"/>
      <c r="G9" s="9"/>
      <c r="H9" s="9"/>
      <c r="I9" s="10"/>
      <c r="J9" s="8"/>
      <c r="K9" s="9"/>
      <c r="L9" s="9"/>
      <c r="M9" s="10"/>
      <c r="N9" s="8"/>
      <c r="O9" s="9"/>
      <c r="P9" s="9"/>
      <c r="Q9" s="10"/>
      <c r="R9" s="6"/>
      <c r="S9" s="6"/>
      <c r="T9" s="6"/>
    </row>
    <row r="10" spans="1:693" x14ac:dyDescent="0.25">
      <c r="A10" s="162"/>
      <c r="B10" s="166" t="s">
        <v>180</v>
      </c>
      <c r="C10" s="175" t="s">
        <v>36</v>
      </c>
      <c r="D10" s="195"/>
      <c r="E10" s="188"/>
      <c r="F10" s="202"/>
      <c r="G10" s="9"/>
      <c r="H10" s="9"/>
      <c r="I10" s="10"/>
      <c r="J10" s="8"/>
      <c r="K10" s="9"/>
      <c r="L10" s="9"/>
      <c r="M10" s="10"/>
      <c r="N10" s="8"/>
      <c r="O10" s="9"/>
      <c r="P10" s="9"/>
      <c r="Q10" s="10"/>
      <c r="R10" s="6"/>
      <c r="S10" s="6"/>
      <c r="T10" s="6"/>
    </row>
    <row r="11" spans="1:693" x14ac:dyDescent="0.25">
      <c r="A11" s="162"/>
      <c r="B11" s="166" t="s">
        <v>181</v>
      </c>
      <c r="C11" s="175" t="s">
        <v>36</v>
      </c>
      <c r="D11" s="195"/>
      <c r="E11" s="188"/>
      <c r="F11" s="202"/>
      <c r="G11" s="9"/>
      <c r="H11" s="9"/>
      <c r="I11" s="10"/>
      <c r="J11" s="8"/>
      <c r="K11" s="9"/>
      <c r="L11" s="9"/>
      <c r="M11" s="10"/>
      <c r="N11" s="8"/>
      <c r="O11" s="9"/>
      <c r="P11" s="9"/>
      <c r="Q11" s="10"/>
      <c r="R11" s="6"/>
      <c r="S11" s="6"/>
      <c r="T11" s="6"/>
    </row>
    <row r="12" spans="1:693" x14ac:dyDescent="0.2">
      <c r="A12" s="162"/>
      <c r="B12" s="168" t="s">
        <v>182</v>
      </c>
      <c r="C12" s="176" t="s">
        <v>36</v>
      </c>
      <c r="D12" s="195"/>
      <c r="E12" s="188"/>
      <c r="F12" s="202"/>
      <c r="G12" s="9"/>
      <c r="H12" s="9"/>
      <c r="I12" s="10"/>
      <c r="J12" s="8"/>
      <c r="K12" s="9"/>
      <c r="L12" s="9"/>
      <c r="M12" s="10"/>
      <c r="N12" s="8"/>
      <c r="O12" s="9"/>
      <c r="P12" s="9"/>
      <c r="Q12" s="10"/>
      <c r="R12" s="6"/>
      <c r="S12" s="6"/>
      <c r="T12" s="6"/>
    </row>
    <row r="13" spans="1:693" x14ac:dyDescent="0.2">
      <c r="A13" s="162"/>
      <c r="B13" s="168" t="s">
        <v>183</v>
      </c>
      <c r="C13" s="176" t="s">
        <v>36</v>
      </c>
      <c r="D13" s="195"/>
      <c r="E13" s="188"/>
      <c r="F13" s="202"/>
      <c r="G13" s="9"/>
      <c r="H13" s="9"/>
      <c r="I13" s="10"/>
      <c r="J13" s="8"/>
      <c r="K13" s="9"/>
      <c r="L13" s="9"/>
      <c r="M13" s="10"/>
      <c r="N13" s="8"/>
      <c r="O13" s="9"/>
      <c r="P13" s="9"/>
      <c r="Q13" s="10"/>
      <c r="R13" s="6"/>
      <c r="S13" s="6"/>
      <c r="T13" s="6"/>
    </row>
    <row r="14" spans="1:693" x14ac:dyDescent="0.25">
      <c r="A14" s="162"/>
      <c r="B14" s="168"/>
      <c r="C14" s="175"/>
      <c r="D14" s="195"/>
      <c r="E14" s="188"/>
      <c r="F14" s="202"/>
      <c r="G14" s="9"/>
      <c r="H14" s="9"/>
      <c r="I14" s="10"/>
      <c r="J14" s="8"/>
      <c r="K14" s="9"/>
      <c r="L14" s="9"/>
      <c r="M14" s="10"/>
      <c r="N14" s="8"/>
      <c r="O14" s="9"/>
      <c r="P14" s="9"/>
      <c r="Q14" s="10"/>
      <c r="R14" s="6"/>
      <c r="S14" s="6"/>
      <c r="T14" s="6"/>
    </row>
    <row r="15" spans="1:693" x14ac:dyDescent="0.2">
      <c r="A15" s="162"/>
      <c r="B15" s="169" t="str">
        <f>B7</f>
        <v>Dépose</v>
      </c>
      <c r="C15" s="174" t="s">
        <v>184</v>
      </c>
      <c r="D15" s="195"/>
      <c r="E15" s="188"/>
      <c r="F15" s="202"/>
      <c r="G15" s="9"/>
      <c r="H15" s="9"/>
      <c r="I15" s="10"/>
      <c r="J15" s="8"/>
      <c r="K15" s="9"/>
      <c r="L15" s="9"/>
      <c r="M15" s="10"/>
      <c r="N15" s="8"/>
      <c r="O15" s="9"/>
      <c r="P15" s="9"/>
      <c r="Q15" s="10"/>
      <c r="R15" s="6"/>
      <c r="S15" s="6"/>
      <c r="T15" s="6"/>
    </row>
    <row r="16" spans="1:693" x14ac:dyDescent="0.2">
      <c r="A16" s="162"/>
      <c r="B16" s="164"/>
      <c r="C16" s="174"/>
      <c r="D16" s="193"/>
      <c r="E16" s="186"/>
      <c r="F16" s="200"/>
      <c r="G16" s="6"/>
      <c r="H16" s="6"/>
      <c r="I16" s="18"/>
      <c r="J16" s="4"/>
      <c r="K16" s="6"/>
      <c r="L16" s="6"/>
      <c r="M16" s="18"/>
      <c r="N16" s="4"/>
      <c r="O16" s="6"/>
      <c r="P16" s="6"/>
      <c r="Q16" s="18"/>
      <c r="R16" s="6"/>
      <c r="S16" s="6"/>
      <c r="T16" s="6"/>
      <c r="ZP16" s="3" t="s">
        <v>6</v>
      </c>
    </row>
    <row r="17" spans="1:692" x14ac:dyDescent="0.2">
      <c r="A17" s="162"/>
      <c r="B17" s="169" t="str">
        <f>+B5</f>
        <v>TRAVAUX PRELIMINAIRES</v>
      </c>
      <c r="C17" s="174"/>
      <c r="D17" s="193"/>
      <c r="E17" s="186"/>
      <c r="F17" s="200"/>
      <c r="G17" s="6"/>
      <c r="H17" s="6"/>
      <c r="I17" s="18"/>
      <c r="J17" s="4"/>
      <c r="K17" s="6"/>
      <c r="L17" s="6"/>
      <c r="M17" s="18"/>
      <c r="N17" s="4"/>
      <c r="O17" s="6"/>
      <c r="P17" s="6"/>
      <c r="Q17" s="18"/>
      <c r="R17" s="6"/>
      <c r="S17" s="6"/>
      <c r="T17" s="6"/>
      <c r="ZP17" s="3" t="s">
        <v>0</v>
      </c>
    </row>
    <row r="18" spans="1:692" x14ac:dyDescent="0.2">
      <c r="A18" s="162"/>
      <c r="B18" s="164"/>
      <c r="C18" s="174"/>
      <c r="D18" s="193"/>
      <c r="E18" s="186"/>
      <c r="F18" s="200"/>
      <c r="G18" s="6"/>
      <c r="H18" s="6"/>
      <c r="I18" s="18"/>
      <c r="J18" s="4"/>
      <c r="K18" s="6"/>
      <c r="L18" s="6"/>
      <c r="M18" s="18"/>
      <c r="N18" s="4"/>
      <c r="O18" s="6"/>
      <c r="P18" s="6"/>
      <c r="Q18" s="18"/>
      <c r="R18" s="6"/>
      <c r="S18" s="6"/>
      <c r="T18" s="6"/>
      <c r="ZP18" s="3" t="s">
        <v>7</v>
      </c>
    </row>
    <row r="19" spans="1:692" x14ac:dyDescent="0.2">
      <c r="A19" s="162">
        <v>3.2</v>
      </c>
      <c r="B19" s="163" t="s">
        <v>185</v>
      </c>
      <c r="C19" s="174"/>
      <c r="D19" s="93"/>
      <c r="E19" s="91"/>
      <c r="F19" s="20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692" x14ac:dyDescent="0.2">
      <c r="A20" s="162"/>
      <c r="B20" s="164"/>
      <c r="C20" s="174"/>
      <c r="D20" s="93"/>
      <c r="E20" s="91"/>
      <c r="F20" s="203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692" x14ac:dyDescent="0.2">
      <c r="A21" s="162" t="s">
        <v>186</v>
      </c>
      <c r="B21" s="165" t="s">
        <v>187</v>
      </c>
      <c r="C21" s="177"/>
      <c r="D21" s="93"/>
      <c r="E21" s="91"/>
      <c r="F21" s="203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692" x14ac:dyDescent="0.2">
      <c r="A22" s="162"/>
      <c r="B22" s="170"/>
      <c r="C22" s="177"/>
      <c r="D22" s="93"/>
      <c r="E22" s="91"/>
      <c r="F22" s="203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692" x14ac:dyDescent="0.2">
      <c r="A23" s="162"/>
      <c r="B23" s="170" t="s">
        <v>188</v>
      </c>
      <c r="C23" s="177"/>
      <c r="D23" s="196"/>
      <c r="E23" s="91"/>
      <c r="F23" s="203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692" x14ac:dyDescent="0.2">
      <c r="A24" s="162"/>
      <c r="B24" s="166" t="s">
        <v>189</v>
      </c>
      <c r="C24" s="177" t="s">
        <v>62</v>
      </c>
      <c r="D24" s="93"/>
      <c r="E24" s="91"/>
      <c r="F24" s="203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692" x14ac:dyDescent="0.2">
      <c r="A25" s="162"/>
      <c r="B25" s="166" t="s">
        <v>190</v>
      </c>
      <c r="C25" s="177" t="s">
        <v>74</v>
      </c>
      <c r="D25" s="93"/>
      <c r="E25" s="91"/>
      <c r="F25" s="203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692" x14ac:dyDescent="0.2">
      <c r="A26" s="162"/>
      <c r="B26" s="166"/>
      <c r="C26" s="177"/>
      <c r="D26" s="197"/>
      <c r="E26" s="189"/>
      <c r="F26" s="204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692" x14ac:dyDescent="0.2">
      <c r="A27" s="162"/>
      <c r="B27" s="169" t="str">
        <f>B21</f>
        <v>Réseau de chauffage</v>
      </c>
      <c r="C27" s="177"/>
      <c r="D27" s="198"/>
      <c r="E27" s="190"/>
      <c r="F27" s="205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692" x14ac:dyDescent="0.2">
      <c r="A28" s="162"/>
      <c r="B28" s="170"/>
      <c r="C28" s="177"/>
      <c r="D28" s="93"/>
      <c r="E28" s="91"/>
      <c r="F28" s="203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692" x14ac:dyDescent="0.2">
      <c r="A29" s="162" t="s">
        <v>191</v>
      </c>
      <c r="B29" s="165" t="s">
        <v>192</v>
      </c>
      <c r="C29" s="177"/>
      <c r="D29" s="93"/>
      <c r="E29" s="91"/>
      <c r="F29" s="203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692" x14ac:dyDescent="0.2">
      <c r="A30" s="162"/>
      <c r="B30" s="166"/>
      <c r="C30" s="177"/>
      <c r="D30" s="93"/>
      <c r="E30" s="91"/>
      <c r="F30" s="203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692" x14ac:dyDescent="0.2">
      <c r="A31" s="162"/>
      <c r="B31" s="166" t="s">
        <v>193</v>
      </c>
      <c r="C31" s="177" t="s">
        <v>36</v>
      </c>
      <c r="D31" s="93"/>
      <c r="E31" s="91"/>
      <c r="F31" s="203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692" x14ac:dyDescent="0.2">
      <c r="A32" s="162"/>
      <c r="B32" s="166" t="s">
        <v>194</v>
      </c>
      <c r="C32" s="177" t="s">
        <v>36</v>
      </c>
      <c r="D32" s="93"/>
      <c r="E32" s="91"/>
      <c r="F32" s="203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x14ac:dyDescent="0.2">
      <c r="A33" s="162"/>
      <c r="B33" s="166" t="s">
        <v>195</v>
      </c>
      <c r="C33" s="177" t="s">
        <v>36</v>
      </c>
      <c r="D33" s="93"/>
      <c r="E33" s="91"/>
      <c r="F33" s="203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x14ac:dyDescent="0.2">
      <c r="A34" s="162"/>
      <c r="B34" s="166"/>
      <c r="C34" s="177"/>
      <c r="D34" s="93"/>
      <c r="E34" s="91"/>
      <c r="F34" s="203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">
      <c r="A35" s="162"/>
      <c r="B35" s="169" t="str">
        <f>+B29</f>
        <v>Chauffage statique</v>
      </c>
      <c r="C35" s="178" t="s">
        <v>74</v>
      </c>
      <c r="D35" s="93"/>
      <c r="E35" s="91"/>
      <c r="F35" s="203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">
      <c r="A36" s="162"/>
      <c r="B36" s="169"/>
      <c r="C36" s="178"/>
      <c r="D36" s="93"/>
      <c r="E36" s="91"/>
      <c r="F36" s="203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5">
      <c r="A37" s="162" t="s">
        <v>196</v>
      </c>
      <c r="B37" s="165" t="s">
        <v>197</v>
      </c>
      <c r="C37" s="175"/>
      <c r="D37" s="93"/>
      <c r="E37" s="91"/>
      <c r="F37" s="203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5">
      <c r="A38" s="162"/>
      <c r="B38" s="165"/>
      <c r="C38" s="175"/>
      <c r="D38" s="93"/>
      <c r="E38" s="91"/>
      <c r="F38" s="203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x14ac:dyDescent="0.25">
      <c r="A39" s="162"/>
      <c r="B39" s="167" t="s">
        <v>198</v>
      </c>
      <c r="C39" s="175" t="s">
        <v>36</v>
      </c>
      <c r="D39" s="93"/>
      <c r="E39" s="91"/>
      <c r="F39" s="203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x14ac:dyDescent="0.25">
      <c r="A40" s="162"/>
      <c r="B40" s="167"/>
      <c r="C40" s="175"/>
      <c r="D40" s="93"/>
      <c r="E40" s="91"/>
      <c r="F40" s="203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x14ac:dyDescent="0.2">
      <c r="A41" s="162"/>
      <c r="B41" s="169" t="str">
        <f>B37</f>
        <v>Remise en service des installations</v>
      </c>
      <c r="C41" s="174" t="s">
        <v>184</v>
      </c>
      <c r="D41" s="93"/>
      <c r="E41" s="91"/>
      <c r="F41" s="203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x14ac:dyDescent="0.2">
      <c r="A42" s="162"/>
      <c r="B42" s="164"/>
      <c r="C42" s="174"/>
      <c r="D42" s="93"/>
      <c r="E42" s="91"/>
      <c r="F42" s="203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spans="1:20" x14ac:dyDescent="0.2">
      <c r="A43" s="162"/>
      <c r="B43" s="169" t="str">
        <f>B19</f>
        <v>CHAUFFAGE</v>
      </c>
      <c r="C43" s="174"/>
      <c r="D43" s="93"/>
      <c r="E43" s="91"/>
      <c r="F43" s="203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spans="1:20" x14ac:dyDescent="0.2">
      <c r="A44" s="162"/>
      <c r="B44" s="164"/>
      <c r="C44" s="174"/>
      <c r="D44" s="93"/>
      <c r="E44" s="91"/>
      <c r="F44" s="203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 x14ac:dyDescent="0.25">
      <c r="A45" s="162">
        <v>3.3</v>
      </c>
      <c r="B45" s="172" t="s">
        <v>199</v>
      </c>
      <c r="C45" s="175"/>
      <c r="D45" s="93"/>
      <c r="E45" s="91"/>
      <c r="F45" s="203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spans="1:20" x14ac:dyDescent="0.25">
      <c r="A46" s="173"/>
      <c r="B46" s="172"/>
      <c r="C46" s="175"/>
      <c r="D46" s="93"/>
      <c r="E46" s="91"/>
      <c r="F46" s="20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spans="1:20" x14ac:dyDescent="0.25">
      <c r="A47" s="162" t="s">
        <v>200</v>
      </c>
      <c r="B47" s="170" t="s">
        <v>201</v>
      </c>
      <c r="C47" s="175"/>
      <c r="D47" s="93"/>
      <c r="E47" s="91"/>
      <c r="F47" s="203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spans="1:20" x14ac:dyDescent="0.25">
      <c r="A48" s="173"/>
      <c r="B48" s="167"/>
      <c r="C48" s="175"/>
      <c r="D48" s="93"/>
      <c r="E48" s="91"/>
      <c r="F48" s="203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spans="1:20" x14ac:dyDescent="0.25">
      <c r="A49" s="173"/>
      <c r="B49" s="165" t="s">
        <v>202</v>
      </c>
      <c r="C49" s="175"/>
      <c r="D49" s="93"/>
      <c r="E49" s="91"/>
      <c r="F49" s="203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x14ac:dyDescent="0.25">
      <c r="A50" s="173"/>
      <c r="B50" s="167" t="s">
        <v>203</v>
      </c>
      <c r="C50" s="175" t="s">
        <v>62</v>
      </c>
      <c r="D50" s="93"/>
      <c r="E50" s="91"/>
      <c r="F50" s="20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0" x14ac:dyDescent="0.25">
      <c r="A51" s="173"/>
      <c r="B51" s="166"/>
      <c r="C51" s="176"/>
      <c r="D51" s="93"/>
      <c r="E51" s="91"/>
      <c r="F51" s="203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0" x14ac:dyDescent="0.25">
      <c r="A52" s="173"/>
      <c r="B52" s="165" t="s">
        <v>204</v>
      </c>
      <c r="C52" s="175"/>
      <c r="D52" s="93"/>
      <c r="E52" s="91"/>
      <c r="F52" s="203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0" x14ac:dyDescent="0.25">
      <c r="A53" s="173"/>
      <c r="B53" s="167" t="s">
        <v>203</v>
      </c>
      <c r="C53" s="175" t="s">
        <v>62</v>
      </c>
      <c r="D53" s="93"/>
      <c r="E53" s="91"/>
      <c r="F53" s="203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</row>
    <row r="54" spans="1:20" x14ac:dyDescent="0.25">
      <c r="A54" s="173"/>
      <c r="B54" s="166"/>
      <c r="C54" s="176"/>
      <c r="D54" s="93"/>
      <c r="E54" s="91"/>
      <c r="F54" s="203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</row>
    <row r="55" spans="1:20" x14ac:dyDescent="0.25">
      <c r="A55" s="173"/>
      <c r="B55" s="169" t="str">
        <f>+B47</f>
        <v xml:space="preserve"> Réseaux aérauliques</v>
      </c>
      <c r="C55" s="174" t="s">
        <v>184</v>
      </c>
      <c r="D55" s="93"/>
      <c r="E55" s="91"/>
      <c r="F55" s="203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</row>
    <row r="56" spans="1:20" x14ac:dyDescent="0.25">
      <c r="A56" s="173"/>
      <c r="B56" s="164"/>
      <c r="C56" s="174"/>
      <c r="D56" s="93"/>
      <c r="E56" s="91"/>
      <c r="F56" s="203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</row>
    <row r="57" spans="1:20" x14ac:dyDescent="0.25">
      <c r="A57" s="162" t="s">
        <v>205</v>
      </c>
      <c r="B57" s="170" t="s">
        <v>206</v>
      </c>
      <c r="C57" s="175"/>
      <c r="D57" s="93"/>
      <c r="E57" s="91"/>
      <c r="F57" s="203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</row>
    <row r="58" spans="1:20" x14ac:dyDescent="0.25">
      <c r="A58" s="162"/>
      <c r="B58" s="170"/>
      <c r="C58" s="175"/>
      <c r="D58" s="93"/>
      <c r="E58" s="91"/>
      <c r="F58" s="203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0" x14ac:dyDescent="0.25">
      <c r="A59" s="162"/>
      <c r="B59" s="165" t="s">
        <v>207</v>
      </c>
      <c r="C59" s="175"/>
      <c r="D59" s="93"/>
      <c r="E59" s="91"/>
      <c r="F59" s="203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0" x14ac:dyDescent="0.25">
      <c r="A60" s="173"/>
      <c r="B60" s="166" t="s">
        <v>208</v>
      </c>
      <c r="C60" s="175" t="s">
        <v>36</v>
      </c>
      <c r="D60" s="93"/>
      <c r="E60" s="91"/>
      <c r="F60" s="203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</row>
    <row r="61" spans="1:20" x14ac:dyDescent="0.25">
      <c r="A61" s="173"/>
      <c r="B61" s="166" t="s">
        <v>209</v>
      </c>
      <c r="C61" s="175" t="s">
        <v>36</v>
      </c>
      <c r="D61" s="93"/>
      <c r="E61" s="91"/>
      <c r="F61" s="203"/>
    </row>
    <row r="62" spans="1:20" x14ac:dyDescent="0.25">
      <c r="A62" s="173"/>
      <c r="B62" s="166" t="s">
        <v>210</v>
      </c>
      <c r="C62" s="175" t="s">
        <v>36</v>
      </c>
      <c r="D62" s="93"/>
      <c r="E62" s="91"/>
      <c r="F62" s="203"/>
    </row>
    <row r="63" spans="1:20" x14ac:dyDescent="0.25">
      <c r="A63" s="173"/>
      <c r="B63" s="165"/>
      <c r="C63" s="175"/>
      <c r="D63" s="93"/>
      <c r="E63" s="91"/>
      <c r="F63" s="203"/>
    </row>
    <row r="64" spans="1:20" x14ac:dyDescent="0.25">
      <c r="A64" s="173"/>
      <c r="B64" s="169" t="str">
        <f>+B57</f>
        <v>Bouches et terminaux</v>
      </c>
      <c r="C64" s="175"/>
      <c r="D64" s="93"/>
      <c r="E64" s="91"/>
      <c r="F64" s="203"/>
    </row>
    <row r="65" spans="1:6" x14ac:dyDescent="0.25">
      <c r="A65" s="173"/>
      <c r="B65" s="166"/>
      <c r="C65" s="176"/>
      <c r="D65" s="93"/>
      <c r="E65" s="91"/>
      <c r="F65" s="203"/>
    </row>
    <row r="66" spans="1:6" x14ac:dyDescent="0.25">
      <c r="A66" s="162" t="s">
        <v>211</v>
      </c>
      <c r="B66" s="165" t="s">
        <v>197</v>
      </c>
      <c r="C66" s="175"/>
      <c r="D66" s="93"/>
      <c r="E66" s="91"/>
      <c r="F66" s="203"/>
    </row>
    <row r="67" spans="1:6" x14ac:dyDescent="0.25">
      <c r="A67" s="162"/>
      <c r="B67" s="165"/>
      <c r="C67" s="175"/>
      <c r="D67" s="93"/>
      <c r="E67" s="91"/>
      <c r="F67" s="203"/>
    </row>
    <row r="68" spans="1:6" x14ac:dyDescent="0.25">
      <c r="A68" s="162"/>
      <c r="B68" s="167" t="s">
        <v>212</v>
      </c>
      <c r="C68" s="175" t="s">
        <v>36</v>
      </c>
      <c r="D68" s="93"/>
      <c r="E68" s="91"/>
      <c r="F68" s="203"/>
    </row>
    <row r="69" spans="1:6" x14ac:dyDescent="0.25">
      <c r="A69" s="162"/>
      <c r="B69" s="167"/>
      <c r="C69" s="175"/>
      <c r="D69" s="93"/>
      <c r="E69" s="91"/>
      <c r="F69" s="203"/>
    </row>
    <row r="70" spans="1:6" x14ac:dyDescent="0.2">
      <c r="A70" s="162"/>
      <c r="B70" s="169" t="str">
        <f>B66</f>
        <v>Remise en service des installations</v>
      </c>
      <c r="C70" s="174" t="s">
        <v>184</v>
      </c>
      <c r="D70" s="93"/>
      <c r="E70" s="91"/>
      <c r="F70" s="203"/>
    </row>
    <row r="71" spans="1:6" x14ac:dyDescent="0.2">
      <c r="A71" s="162"/>
      <c r="B71" s="164"/>
      <c r="C71" s="174"/>
      <c r="D71" s="93"/>
      <c r="E71" s="91"/>
      <c r="F71" s="203"/>
    </row>
    <row r="72" spans="1:6" x14ac:dyDescent="0.25">
      <c r="A72" s="173"/>
      <c r="B72" s="169" t="str">
        <f>B45</f>
        <v>VENTILATION MECANIQUE ET DE CONFORT</v>
      </c>
      <c r="C72" s="174"/>
      <c r="D72" s="93"/>
      <c r="E72" s="91"/>
      <c r="F72" s="203"/>
    </row>
    <row r="73" spans="1:6" x14ac:dyDescent="0.25">
      <c r="A73" s="173"/>
      <c r="B73" s="169"/>
      <c r="C73" s="174"/>
      <c r="D73" s="93"/>
      <c r="E73" s="91"/>
      <c r="F73" s="203"/>
    </row>
    <row r="74" spans="1:6" x14ac:dyDescent="0.25">
      <c r="A74" s="173">
        <v>4</v>
      </c>
      <c r="B74" s="115" t="s">
        <v>220</v>
      </c>
      <c r="C74" s="174"/>
      <c r="D74" s="93"/>
      <c r="E74" s="91"/>
      <c r="F74" s="203"/>
    </row>
    <row r="75" spans="1:6" x14ac:dyDescent="0.25">
      <c r="A75" s="173"/>
      <c r="B75" s="169"/>
      <c r="C75" s="174"/>
      <c r="D75" s="93"/>
      <c r="E75" s="91"/>
      <c r="F75" s="203"/>
    </row>
    <row r="76" spans="1:6" ht="15.75" x14ac:dyDescent="0.25">
      <c r="A76" s="173" t="s">
        <v>45</v>
      </c>
      <c r="B76" s="214" t="s">
        <v>221</v>
      </c>
      <c r="C76" s="174"/>
      <c r="D76" s="93"/>
      <c r="E76" s="91"/>
      <c r="F76" s="203"/>
    </row>
    <row r="77" spans="1:6" x14ac:dyDescent="0.25">
      <c r="A77" s="173"/>
      <c r="B77" s="171" t="s">
        <v>64</v>
      </c>
      <c r="C77" s="179"/>
      <c r="D77" s="93"/>
      <c r="E77" s="91"/>
      <c r="F77" s="203"/>
    </row>
    <row r="78" spans="1:6" x14ac:dyDescent="0.25">
      <c r="A78" s="173"/>
      <c r="B78" s="164"/>
      <c r="C78" s="175"/>
      <c r="D78" s="93"/>
      <c r="E78" s="91"/>
      <c r="F78" s="203"/>
    </row>
    <row r="79" spans="1:6" x14ac:dyDescent="0.25">
      <c r="A79" s="162" t="s">
        <v>213</v>
      </c>
      <c r="B79" s="168" t="s">
        <v>214</v>
      </c>
      <c r="C79" s="175" t="s">
        <v>74</v>
      </c>
      <c r="D79" s="93"/>
      <c r="E79" s="91"/>
      <c r="F79" s="203"/>
    </row>
    <row r="80" spans="1:6" x14ac:dyDescent="0.25">
      <c r="A80" s="173"/>
      <c r="B80" s="168"/>
      <c r="C80" s="175"/>
      <c r="D80" s="93"/>
      <c r="E80" s="91"/>
      <c r="F80" s="203"/>
    </row>
    <row r="81" spans="1:6" x14ac:dyDescent="0.25">
      <c r="A81" s="162" t="s">
        <v>215</v>
      </c>
      <c r="B81" s="168" t="s">
        <v>216</v>
      </c>
      <c r="C81" s="175" t="s">
        <v>74</v>
      </c>
      <c r="D81" s="93"/>
      <c r="E81" s="91"/>
      <c r="F81" s="203"/>
    </row>
    <row r="82" spans="1:6" x14ac:dyDescent="0.25">
      <c r="A82" s="173"/>
      <c r="B82" s="168"/>
      <c r="C82" s="175"/>
      <c r="D82" s="93"/>
      <c r="E82" s="91"/>
      <c r="F82" s="203"/>
    </row>
    <row r="83" spans="1:6" ht="15.75" thickBot="1" x14ac:dyDescent="0.3">
      <c r="A83" s="162" t="s">
        <v>217</v>
      </c>
      <c r="B83" s="168" t="s">
        <v>218</v>
      </c>
      <c r="C83" s="175" t="s">
        <v>74</v>
      </c>
      <c r="D83" s="94"/>
      <c r="E83" s="95"/>
      <c r="F83" s="206"/>
    </row>
    <row r="84" spans="1:6" x14ac:dyDescent="0.25">
      <c r="A84" s="210"/>
      <c r="B84" s="211"/>
      <c r="C84" s="212"/>
      <c r="D84" s="6"/>
      <c r="E84" s="6"/>
      <c r="F84" s="213"/>
    </row>
    <row r="85" spans="1:6" x14ac:dyDescent="0.25">
      <c r="A85" s="210"/>
      <c r="B85" s="211"/>
      <c r="C85" s="212"/>
      <c r="D85" s="6"/>
      <c r="E85" s="6"/>
      <c r="F85" s="213"/>
    </row>
    <row r="86" spans="1:6" ht="15.75" thickBot="1" x14ac:dyDescent="0.3">
      <c r="A86" s="210"/>
      <c r="B86" s="211"/>
      <c r="C86" s="212"/>
      <c r="D86" s="6"/>
      <c r="E86" s="6"/>
      <c r="F86" s="213"/>
    </row>
    <row r="87" spans="1:6" ht="15.75" thickBot="1" x14ac:dyDescent="0.3">
      <c r="A87" s="82"/>
      <c r="B87" s="85" t="s">
        <v>219</v>
      </c>
      <c r="C87" s="135"/>
      <c r="D87" s="183"/>
      <c r="E87" s="184"/>
      <c r="F87" s="185">
        <f>SUM(F3:F83)</f>
        <v>0</v>
      </c>
    </row>
    <row r="88" spans="1:6" ht="15.75" thickBot="1" x14ac:dyDescent="0.3">
      <c r="A88" s="52"/>
      <c r="B88" s="86" t="s">
        <v>20</v>
      </c>
      <c r="C88" s="74"/>
      <c r="D88" s="89"/>
      <c r="E88" s="74"/>
      <c r="F88" s="137"/>
    </row>
    <row r="89" spans="1:6" ht="15.75" thickBot="1" x14ac:dyDescent="0.3">
      <c r="A89" s="53"/>
      <c r="B89" s="87" t="s">
        <v>8</v>
      </c>
      <c r="C89" s="88"/>
      <c r="D89" s="90"/>
      <c r="E89" s="88"/>
      <c r="F89" s="137"/>
    </row>
  </sheetData>
  <mergeCells count="4">
    <mergeCell ref="N1:Q1"/>
    <mergeCell ref="A1:B1"/>
    <mergeCell ref="J1:M1"/>
    <mergeCell ref="C1:F1"/>
  </mergeCells>
  <pageMargins left="0.39370078740157483" right="0.31496062992125984" top="0.54" bottom="0.56000000000000005" header="0.31496062992125984" footer="0.31496062992125984"/>
  <pageSetup paperSize="9" fitToHeight="10000" orientation="portrait" r:id="rId1"/>
  <headerFooter>
    <oddHeader>&amp;C&amp;8DPGF</oddHeader>
    <oddFooter>&amp;C&amp;8Réaménagement de 2 logements à VORNAY (18130)&amp;R&amp;8&amp;P/&amp;N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"/>
  <sheetViews>
    <sheetView topLeftCell="A19" workbookViewId="0">
      <selection activeCell="E42" sqref="E42"/>
    </sheetView>
  </sheetViews>
  <sheetFormatPr baseColWidth="10" defaultColWidth="11.42578125" defaultRowHeight="15" x14ac:dyDescent="0.25"/>
  <cols>
    <col min="1" max="1" width="11.42578125" style="1"/>
    <col min="2" max="3" width="11.42578125" style="2"/>
    <col min="4" max="16384" width="11.42578125" style="1"/>
  </cols>
  <sheetData/>
  <printOptions horizontalCentered="1"/>
  <pageMargins left="0" right="0" top="0" bottom="0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Q75"/>
  <sheetViews>
    <sheetView tabSelected="1" zoomScale="150" zoomScaleNormal="150" workbookViewId="0">
      <selection activeCell="M25" sqref="M25"/>
    </sheetView>
  </sheetViews>
  <sheetFormatPr baseColWidth="10" defaultColWidth="11.42578125" defaultRowHeight="15" x14ac:dyDescent="0.25"/>
  <cols>
    <col min="1" max="1" width="9.7109375" style="5" customWidth="1"/>
    <col min="2" max="2" width="47.5703125" style="5" customWidth="1"/>
    <col min="3" max="3" width="6.42578125" style="3" customWidth="1"/>
    <col min="4" max="4" width="8.42578125" style="3" customWidth="1"/>
    <col min="5" max="5" width="8.28515625" style="3" customWidth="1"/>
    <col min="6" max="6" width="11" style="3" customWidth="1"/>
    <col min="7" max="7" width="8" style="3" customWidth="1"/>
    <col min="8" max="9" width="11.42578125" style="3"/>
    <col min="10" max="10" width="5.42578125" style="3" customWidth="1"/>
    <col min="11" max="11" width="7.42578125" style="3" customWidth="1"/>
    <col min="12" max="13" width="11.42578125" style="3"/>
    <col min="14" max="14" width="5.7109375" style="3" customWidth="1"/>
    <col min="15" max="15" width="8" style="3" customWidth="1"/>
    <col min="16" max="16" width="10" style="3" customWidth="1"/>
    <col min="17" max="16384" width="11.42578125" style="3"/>
  </cols>
  <sheetData>
    <row r="1" spans="1:693" ht="35.450000000000003" customHeight="1" thickBot="1" x14ac:dyDescent="0.3">
      <c r="A1" s="231" t="s">
        <v>232</v>
      </c>
      <c r="B1" s="232"/>
      <c r="C1" s="219"/>
      <c r="D1" s="220"/>
      <c r="E1" s="220"/>
      <c r="F1" s="221"/>
      <c r="G1" s="40"/>
      <c r="H1" s="40"/>
      <c r="I1" s="40"/>
      <c r="J1" s="225"/>
      <c r="K1" s="225"/>
      <c r="L1" s="225"/>
      <c r="M1" s="225"/>
      <c r="N1" s="224"/>
      <c r="O1" s="224"/>
      <c r="P1" s="224"/>
      <c r="Q1" s="224"/>
      <c r="R1" s="6"/>
      <c r="S1" s="6"/>
      <c r="T1" s="6"/>
    </row>
    <row r="2" spans="1:693" s="46" customFormat="1" ht="16.5" thickBot="1" x14ac:dyDescent="0.3">
      <c r="A2" s="47"/>
      <c r="B2" s="54"/>
      <c r="C2" s="60" t="s">
        <v>36</v>
      </c>
      <c r="D2" s="27" t="s">
        <v>35</v>
      </c>
      <c r="E2" s="66" t="s">
        <v>37</v>
      </c>
      <c r="F2" s="76" t="s">
        <v>38</v>
      </c>
      <c r="G2" s="20"/>
      <c r="H2" s="20"/>
      <c r="I2" s="20"/>
      <c r="J2" s="24"/>
      <c r="K2" s="20"/>
      <c r="L2" s="20"/>
      <c r="M2" s="20"/>
      <c r="N2" s="24"/>
      <c r="O2" s="20"/>
      <c r="P2" s="20"/>
      <c r="Q2" s="20"/>
      <c r="R2" s="9"/>
      <c r="S2" s="9"/>
      <c r="T2" s="9"/>
    </row>
    <row r="3" spans="1:693" x14ac:dyDescent="0.25">
      <c r="A3" s="48">
        <v>2</v>
      </c>
      <c r="B3" s="55" t="s">
        <v>23</v>
      </c>
      <c r="C3" s="61"/>
      <c r="D3" s="44"/>
      <c r="E3" s="67"/>
      <c r="F3" s="75"/>
      <c r="G3" s="9"/>
      <c r="H3" s="9"/>
      <c r="I3" s="10"/>
      <c r="J3" s="8"/>
      <c r="K3" s="9"/>
      <c r="L3" s="9"/>
      <c r="M3" s="10"/>
      <c r="N3" s="8"/>
      <c r="O3" s="9"/>
      <c r="P3" s="9"/>
      <c r="Q3" s="10"/>
      <c r="R3" s="6"/>
      <c r="S3" s="6"/>
      <c r="T3" s="6"/>
      <c r="ZP3" s="3" t="s">
        <v>1</v>
      </c>
    </row>
    <row r="4" spans="1:693" x14ac:dyDescent="0.25">
      <c r="A4" s="49" t="s">
        <v>24</v>
      </c>
      <c r="B4" s="38" t="s">
        <v>32</v>
      </c>
      <c r="C4" s="62"/>
      <c r="D4" s="25"/>
      <c r="E4" s="68"/>
      <c r="F4" s="59"/>
      <c r="G4" s="9"/>
      <c r="H4" s="9"/>
      <c r="I4" s="10"/>
      <c r="J4" s="8"/>
      <c r="K4" s="9"/>
      <c r="L4" s="9"/>
      <c r="M4" s="10"/>
      <c r="N4" s="8"/>
      <c r="O4" s="9"/>
      <c r="P4" s="9"/>
      <c r="Q4" s="10"/>
      <c r="R4" s="6"/>
      <c r="S4" s="6"/>
      <c r="T4" s="6"/>
      <c r="ZP4" s="3" t="s">
        <v>2</v>
      </c>
    </row>
    <row r="5" spans="1:693" x14ac:dyDescent="0.25">
      <c r="A5" s="49" t="s">
        <v>25</v>
      </c>
      <c r="B5" s="41" t="s">
        <v>222</v>
      </c>
      <c r="C5" s="62"/>
      <c r="D5" s="25"/>
      <c r="E5" s="68"/>
      <c r="F5" s="59"/>
      <c r="G5" s="9"/>
      <c r="H5" s="9"/>
      <c r="I5" s="10"/>
      <c r="J5" s="8"/>
      <c r="K5" s="9"/>
      <c r="L5" s="9"/>
      <c r="M5" s="10"/>
      <c r="N5" s="8"/>
      <c r="O5" s="9"/>
      <c r="P5" s="9"/>
      <c r="Q5" s="10"/>
      <c r="R5" s="6"/>
      <c r="S5" s="6"/>
      <c r="T5" s="6"/>
    </row>
    <row r="6" spans="1:693" x14ac:dyDescent="0.25">
      <c r="A6" s="49" t="s">
        <v>26</v>
      </c>
      <c r="B6" s="39" t="s">
        <v>223</v>
      </c>
      <c r="C6" s="63"/>
      <c r="D6" s="26"/>
      <c r="E6" s="69"/>
      <c r="F6" s="74"/>
      <c r="G6" s="14"/>
      <c r="H6" s="15"/>
      <c r="I6" s="16"/>
      <c r="J6" s="13"/>
      <c r="K6" s="14"/>
      <c r="L6" s="15"/>
      <c r="M6" s="16"/>
      <c r="N6" s="13"/>
      <c r="O6" s="14"/>
      <c r="P6" s="15"/>
      <c r="Q6" s="16"/>
      <c r="R6" s="6"/>
      <c r="S6" s="6"/>
      <c r="T6" s="6"/>
      <c r="ZP6" s="3" t="s">
        <v>3</v>
      </c>
      <c r="ZQ6" s="3" t="s">
        <v>15</v>
      </c>
    </row>
    <row r="7" spans="1:693" x14ac:dyDescent="0.25">
      <c r="A7" s="49" t="s">
        <v>63</v>
      </c>
      <c r="B7" s="39" t="s">
        <v>224</v>
      </c>
      <c r="C7" s="63"/>
      <c r="D7" s="26"/>
      <c r="E7" s="69"/>
      <c r="F7" s="74"/>
      <c r="G7" s="14"/>
      <c r="H7" s="15"/>
      <c r="I7" s="16"/>
      <c r="J7" s="13"/>
      <c r="K7" s="14"/>
      <c r="L7" s="15"/>
      <c r="M7" s="16"/>
      <c r="N7" s="13"/>
      <c r="O7" s="14"/>
      <c r="P7" s="15"/>
      <c r="Q7" s="16"/>
      <c r="R7" s="6"/>
      <c r="S7" s="6"/>
      <c r="T7" s="6"/>
    </row>
    <row r="8" spans="1:693" x14ac:dyDescent="0.25">
      <c r="A8" s="49" t="s">
        <v>30</v>
      </c>
      <c r="B8" s="39" t="s">
        <v>225</v>
      </c>
      <c r="C8" s="63"/>
      <c r="D8" s="26"/>
      <c r="E8" s="69"/>
      <c r="F8" s="74"/>
      <c r="G8" s="14"/>
      <c r="H8" s="15"/>
      <c r="I8" s="16"/>
      <c r="J8" s="13"/>
      <c r="K8" s="14"/>
      <c r="L8" s="15"/>
      <c r="M8" s="16"/>
      <c r="N8" s="13"/>
      <c r="O8" s="14"/>
      <c r="P8" s="15"/>
      <c r="Q8" s="16"/>
      <c r="R8" s="6"/>
      <c r="S8" s="6"/>
      <c r="T8" s="6"/>
      <c r="ZP8" s="3" t="s">
        <v>3</v>
      </c>
      <c r="ZQ8" s="3" t="s">
        <v>16</v>
      </c>
    </row>
    <row r="9" spans="1:693" x14ac:dyDescent="0.25">
      <c r="A9" s="49" t="s">
        <v>27</v>
      </c>
      <c r="B9" s="39" t="s">
        <v>226</v>
      </c>
      <c r="C9" s="62"/>
      <c r="D9" s="25"/>
      <c r="E9" s="68"/>
      <c r="F9" s="74"/>
      <c r="G9" s="9"/>
      <c r="H9" s="9"/>
      <c r="I9" s="10"/>
      <c r="J9" s="8"/>
      <c r="K9" s="9"/>
      <c r="L9" s="9"/>
      <c r="M9" s="10"/>
      <c r="N9" s="8"/>
      <c r="O9" s="9"/>
      <c r="P9" s="9"/>
      <c r="Q9" s="10"/>
      <c r="R9" s="6"/>
      <c r="S9" s="6"/>
      <c r="T9" s="6"/>
    </row>
    <row r="10" spans="1:693" x14ac:dyDescent="0.25">
      <c r="A10" s="49" t="s">
        <v>28</v>
      </c>
      <c r="B10" s="39" t="s">
        <v>227</v>
      </c>
      <c r="C10" s="63"/>
      <c r="D10" s="26"/>
      <c r="E10" s="69"/>
      <c r="F10" s="74"/>
      <c r="G10" s="9"/>
      <c r="H10" s="9"/>
      <c r="I10" s="10"/>
      <c r="J10" s="8"/>
      <c r="K10" s="9"/>
      <c r="L10" s="9"/>
      <c r="M10" s="10"/>
      <c r="N10" s="8"/>
      <c r="O10" s="9"/>
      <c r="P10" s="9"/>
      <c r="Q10" s="10"/>
      <c r="R10" s="6"/>
      <c r="S10" s="6"/>
      <c r="T10" s="6"/>
    </row>
    <row r="11" spans="1:693" x14ac:dyDescent="0.25">
      <c r="A11" s="50" t="s">
        <v>27</v>
      </c>
      <c r="B11" s="39" t="s">
        <v>56</v>
      </c>
      <c r="C11" s="62"/>
      <c r="D11" s="25"/>
      <c r="E11" s="68"/>
      <c r="F11" s="74"/>
      <c r="G11" s="9"/>
      <c r="H11" s="9"/>
      <c r="I11" s="10"/>
      <c r="J11" s="8"/>
      <c r="K11" s="9"/>
      <c r="L11" s="9"/>
      <c r="M11" s="10"/>
      <c r="N11" s="8"/>
      <c r="O11" s="9"/>
      <c r="P11" s="9"/>
      <c r="Q11" s="10"/>
      <c r="R11" s="6"/>
      <c r="S11" s="6"/>
      <c r="T11" s="6"/>
    </row>
    <row r="12" spans="1:693" x14ac:dyDescent="0.25">
      <c r="A12" s="50" t="s">
        <v>28</v>
      </c>
      <c r="B12" s="39" t="s">
        <v>33</v>
      </c>
      <c r="C12" s="62"/>
      <c r="D12" s="25"/>
      <c r="E12" s="68"/>
      <c r="F12" s="74"/>
      <c r="G12" s="9"/>
      <c r="H12" s="9"/>
      <c r="I12" s="10"/>
      <c r="J12" s="8"/>
      <c r="K12" s="9"/>
      <c r="L12" s="9"/>
      <c r="M12" s="10"/>
      <c r="N12" s="8"/>
      <c r="O12" s="9"/>
      <c r="P12" s="9"/>
      <c r="Q12" s="10"/>
      <c r="R12" s="6"/>
      <c r="S12" s="6"/>
      <c r="T12" s="6"/>
    </row>
    <row r="13" spans="1:693" x14ac:dyDescent="0.25">
      <c r="A13" s="50" t="s">
        <v>29</v>
      </c>
      <c r="B13" s="39" t="s">
        <v>34</v>
      </c>
      <c r="C13" s="62"/>
      <c r="D13" s="25"/>
      <c r="E13" s="68"/>
      <c r="F13" s="74"/>
      <c r="G13" s="9"/>
      <c r="H13" s="9"/>
      <c r="I13" s="10"/>
      <c r="J13" s="8"/>
      <c r="K13" s="9"/>
      <c r="L13" s="9"/>
      <c r="M13" s="10"/>
      <c r="N13" s="8"/>
      <c r="O13" s="9"/>
      <c r="P13" s="9"/>
      <c r="Q13" s="10"/>
      <c r="R13" s="6"/>
      <c r="S13" s="6"/>
      <c r="T13" s="6"/>
    </row>
    <row r="14" spans="1:693" x14ac:dyDescent="0.25">
      <c r="A14" s="50" t="s">
        <v>31</v>
      </c>
      <c r="B14" s="55" t="s">
        <v>228</v>
      </c>
      <c r="C14" s="62"/>
      <c r="D14" s="25"/>
      <c r="E14" s="68"/>
      <c r="F14" s="74"/>
      <c r="G14" s="9"/>
      <c r="H14" s="9"/>
      <c r="I14" s="10"/>
      <c r="J14" s="8"/>
      <c r="K14" s="9"/>
      <c r="L14" s="9"/>
      <c r="M14" s="10"/>
      <c r="N14" s="8"/>
      <c r="O14" s="9"/>
      <c r="P14" s="9"/>
      <c r="Q14" s="10"/>
      <c r="R14" s="6"/>
      <c r="S14" s="6"/>
      <c r="T14" s="6"/>
    </row>
    <row r="15" spans="1:693" x14ac:dyDescent="0.25">
      <c r="A15" s="50" t="s">
        <v>57</v>
      </c>
      <c r="B15" s="39" t="s">
        <v>229</v>
      </c>
      <c r="C15" s="25"/>
      <c r="D15" s="25"/>
      <c r="E15" s="68"/>
      <c r="F15" s="74"/>
      <c r="G15" s="9"/>
      <c r="H15" s="9"/>
      <c r="I15" s="10"/>
      <c r="J15" s="8"/>
      <c r="K15" s="9"/>
      <c r="L15" s="9"/>
      <c r="M15" s="10"/>
      <c r="N15" s="8"/>
      <c r="O15" s="9"/>
      <c r="P15" s="9"/>
      <c r="Q15" s="10"/>
      <c r="R15" s="6"/>
      <c r="S15" s="6"/>
      <c r="T15" s="6"/>
    </row>
    <row r="16" spans="1:693" x14ac:dyDescent="0.25">
      <c r="A16" s="50" t="s">
        <v>58</v>
      </c>
      <c r="B16" s="39" t="s">
        <v>230</v>
      </c>
      <c r="C16" s="62"/>
      <c r="D16" s="25"/>
      <c r="E16" s="68"/>
      <c r="F16" s="74"/>
      <c r="G16" s="9"/>
      <c r="H16" s="9"/>
      <c r="I16" s="10"/>
      <c r="J16" s="8"/>
      <c r="K16" s="9"/>
      <c r="L16" s="9"/>
      <c r="M16" s="10"/>
      <c r="N16" s="8"/>
      <c r="O16" s="9"/>
      <c r="P16" s="9"/>
      <c r="Q16" s="10"/>
      <c r="R16" s="6"/>
      <c r="S16" s="6"/>
      <c r="T16" s="6"/>
    </row>
    <row r="17" spans="1:693" x14ac:dyDescent="0.25">
      <c r="A17" s="51" t="s">
        <v>231</v>
      </c>
      <c r="B17" s="41" t="s">
        <v>59</v>
      </c>
      <c r="C17" s="62"/>
      <c r="D17" s="25"/>
      <c r="E17" s="69"/>
      <c r="F17" s="74"/>
      <c r="G17" s="9"/>
      <c r="H17" s="9"/>
      <c r="I17" s="16"/>
      <c r="J17" s="8"/>
      <c r="K17" s="9"/>
      <c r="L17" s="9"/>
      <c r="M17" s="16"/>
      <c r="N17" s="8"/>
      <c r="O17" s="9"/>
      <c r="P17" s="9"/>
      <c r="Q17" s="16"/>
      <c r="R17" s="6"/>
      <c r="S17" s="6"/>
      <c r="T17" s="6"/>
      <c r="ZP17" s="3" t="s">
        <v>5</v>
      </c>
    </row>
    <row r="18" spans="1:693" ht="30" x14ac:dyDescent="0.25">
      <c r="A18" s="52"/>
      <c r="B18" s="56" t="s">
        <v>233</v>
      </c>
      <c r="C18" s="64"/>
      <c r="D18" s="72"/>
      <c r="E18" s="70"/>
      <c r="F18" s="74">
        <f>SUM(F3:F17)</f>
        <v>0</v>
      </c>
      <c r="G18" s="6"/>
      <c r="H18" s="6"/>
      <c r="I18" s="18"/>
      <c r="J18" s="4"/>
      <c r="K18" s="6"/>
      <c r="L18" s="6"/>
      <c r="M18" s="18"/>
      <c r="N18" s="4"/>
      <c r="O18" s="6"/>
      <c r="P18" s="6"/>
      <c r="Q18" s="18"/>
      <c r="R18" s="6"/>
      <c r="S18" s="6"/>
      <c r="T18" s="6"/>
      <c r="ZP18" s="3" t="s">
        <v>6</v>
      </c>
    </row>
    <row r="19" spans="1:693" x14ac:dyDescent="0.25">
      <c r="A19" s="52"/>
      <c r="B19" s="57" t="s">
        <v>20</v>
      </c>
      <c r="C19" s="64"/>
      <c r="D19" s="72"/>
      <c r="E19" s="70"/>
      <c r="F19" s="74">
        <f>F18*0.2</f>
        <v>0</v>
      </c>
      <c r="G19" s="6"/>
      <c r="H19" s="6"/>
      <c r="I19" s="18"/>
      <c r="J19" s="4"/>
      <c r="K19" s="6"/>
      <c r="L19" s="6"/>
      <c r="M19" s="18"/>
      <c r="N19" s="4"/>
      <c r="O19" s="6"/>
      <c r="P19" s="6"/>
      <c r="Q19" s="18"/>
      <c r="R19" s="6"/>
      <c r="S19" s="6"/>
      <c r="T19" s="6"/>
      <c r="ZP19" s="3" t="s">
        <v>0</v>
      </c>
    </row>
    <row r="20" spans="1:693" ht="15.75" thickBot="1" x14ac:dyDescent="0.3">
      <c r="A20" s="53"/>
      <c r="B20" s="58" t="s">
        <v>8</v>
      </c>
      <c r="C20" s="65"/>
      <c r="D20" s="73"/>
      <c r="E20" s="71"/>
      <c r="F20" s="88">
        <f>F18+F19</f>
        <v>0</v>
      </c>
      <c r="G20" s="6"/>
      <c r="H20" s="6"/>
      <c r="I20" s="18"/>
      <c r="J20" s="4"/>
      <c r="K20" s="6"/>
      <c r="L20" s="6"/>
      <c r="M20" s="18"/>
      <c r="N20" s="4"/>
      <c r="O20" s="6"/>
      <c r="P20" s="6"/>
      <c r="Q20" s="18"/>
      <c r="R20" s="6"/>
      <c r="S20" s="6"/>
      <c r="T20" s="6"/>
      <c r="ZP20" s="3" t="s">
        <v>7</v>
      </c>
    </row>
    <row r="21" spans="1:693" x14ac:dyDescent="0.25">
      <c r="A21" s="4"/>
      <c r="B21" s="4"/>
      <c r="C21" s="6"/>
      <c r="D21" s="6"/>
      <c r="E21" s="6"/>
      <c r="F21" s="4"/>
      <c r="G21" s="6"/>
      <c r="H21" s="6"/>
      <c r="I21" s="6"/>
      <c r="J21" s="4"/>
      <c r="K21" s="6"/>
      <c r="L21" s="6"/>
      <c r="M21" s="6"/>
      <c r="N21" s="4"/>
      <c r="O21" s="6"/>
      <c r="P21" s="6"/>
      <c r="Q21" s="6"/>
      <c r="R21" s="6"/>
      <c r="S21" s="6"/>
      <c r="T21" s="6"/>
    </row>
    <row r="22" spans="1:693" x14ac:dyDescent="0.25">
      <c r="A22" s="7"/>
      <c r="C22" s="5"/>
      <c r="D22" s="9"/>
      <c r="E22" s="10"/>
      <c r="F22" s="8"/>
      <c r="G22" s="9"/>
      <c r="H22" s="9"/>
      <c r="I22" s="10"/>
      <c r="J22" s="8"/>
      <c r="K22" s="9"/>
      <c r="L22" s="9"/>
      <c r="M22" s="10"/>
      <c r="N22" s="8"/>
      <c r="O22" s="9"/>
      <c r="P22" s="9"/>
      <c r="Q22" s="10"/>
      <c r="R22" s="6"/>
      <c r="S22" s="6"/>
      <c r="T22" s="6"/>
    </row>
    <row r="23" spans="1:693" x14ac:dyDescent="0.25">
      <c r="A23" s="23"/>
      <c r="C23" s="5"/>
      <c r="D23" s="9"/>
      <c r="E23" s="10"/>
      <c r="F23" s="8"/>
      <c r="G23" s="9"/>
      <c r="H23" s="9"/>
      <c r="I23" s="10"/>
      <c r="J23" s="8"/>
      <c r="K23" s="9"/>
      <c r="L23" s="9"/>
      <c r="M23" s="10"/>
      <c r="N23" s="8"/>
      <c r="O23" s="9"/>
      <c r="P23" s="9"/>
      <c r="Q23" s="10"/>
      <c r="R23" s="6"/>
      <c r="S23" s="6"/>
      <c r="T23" s="6"/>
      <c r="ZP23" s="3" t="s">
        <v>2</v>
      </c>
    </row>
    <row r="24" spans="1:693" x14ac:dyDescent="0.25">
      <c r="A24" s="23"/>
      <c r="C24" s="5"/>
      <c r="D24" s="15"/>
      <c r="E24" s="16"/>
      <c r="F24" s="13"/>
      <c r="G24" s="14"/>
      <c r="H24" s="15"/>
      <c r="I24" s="16"/>
      <c r="J24" s="13"/>
      <c r="K24" s="14"/>
      <c r="L24" s="15"/>
      <c r="M24" s="16"/>
      <c r="N24" s="13"/>
      <c r="O24" s="14"/>
      <c r="P24" s="15"/>
      <c r="Q24" s="16"/>
      <c r="R24" s="6"/>
      <c r="S24" s="6"/>
      <c r="T24" s="6"/>
      <c r="ZP24" s="3" t="s">
        <v>3</v>
      </c>
      <c r="ZQ24" s="3" t="s">
        <v>19</v>
      </c>
    </row>
    <row r="25" spans="1:693" x14ac:dyDescent="0.25">
      <c r="A25" s="7"/>
      <c r="B25" s="98"/>
      <c r="C25" s="98"/>
      <c r="D25" s="9"/>
      <c r="E25" s="10"/>
      <c r="F25" s="8"/>
      <c r="G25" s="9"/>
      <c r="H25" s="9"/>
      <c r="I25" s="10"/>
      <c r="J25" s="8"/>
      <c r="K25" s="9"/>
      <c r="L25" s="9"/>
      <c r="M25" s="10"/>
      <c r="N25" s="8"/>
      <c r="O25" s="9"/>
      <c r="P25" s="9"/>
      <c r="Q25" s="10"/>
      <c r="R25" s="6"/>
      <c r="S25" s="6"/>
      <c r="T25" s="6"/>
    </row>
    <row r="26" spans="1:693" x14ac:dyDescent="0.25">
      <c r="A26" s="4"/>
      <c r="B26" s="4"/>
      <c r="C26" s="6"/>
      <c r="D26" s="6"/>
      <c r="E26" s="6"/>
      <c r="F26" s="4"/>
      <c r="G26" s="6"/>
      <c r="H26" s="6"/>
      <c r="I26" s="6"/>
      <c r="J26" s="4"/>
      <c r="K26" s="6"/>
      <c r="L26" s="6"/>
      <c r="M26" s="6"/>
      <c r="N26" s="4"/>
      <c r="O26" s="6"/>
      <c r="P26" s="6"/>
      <c r="Q26" s="6"/>
      <c r="R26" s="6"/>
      <c r="S26" s="6"/>
      <c r="T26" s="6"/>
    </row>
    <row r="27" spans="1:693" x14ac:dyDescent="0.25">
      <c r="A27" s="4"/>
      <c r="B27" s="102"/>
      <c r="C27" s="6"/>
      <c r="D27" s="6"/>
      <c r="E27" s="18"/>
      <c r="F27" s="4"/>
      <c r="G27" s="6"/>
      <c r="H27" s="6"/>
      <c r="I27" s="18"/>
      <c r="J27" s="4"/>
      <c r="K27" s="6"/>
      <c r="L27" s="6"/>
      <c r="M27" s="18"/>
      <c r="N27" s="4"/>
      <c r="O27" s="6"/>
      <c r="P27" s="6"/>
      <c r="Q27" s="18"/>
      <c r="R27" s="6"/>
      <c r="S27" s="6"/>
      <c r="T27" s="6"/>
      <c r="ZP27" s="3" t="s">
        <v>6</v>
      </c>
    </row>
    <row r="28" spans="1:693" x14ac:dyDescent="0.25">
      <c r="A28" s="4"/>
      <c r="B28" s="103"/>
      <c r="C28" s="104"/>
      <c r="D28" s="104"/>
      <c r="E28" s="105"/>
      <c r="F28" s="106"/>
      <c r="G28" s="6"/>
      <c r="H28" s="6"/>
      <c r="I28" s="18"/>
      <c r="J28" s="4"/>
      <c r="K28" s="6"/>
      <c r="L28" s="6"/>
      <c r="M28" s="18"/>
      <c r="N28" s="4"/>
      <c r="O28" s="6"/>
      <c r="P28" s="6"/>
      <c r="Q28" s="18"/>
      <c r="R28" s="6"/>
      <c r="S28" s="6"/>
      <c r="T28" s="6"/>
      <c r="ZP28" s="3" t="s">
        <v>0</v>
      </c>
    </row>
    <row r="29" spans="1:693" ht="15.75" customHeight="1" x14ac:dyDescent="0.25">
      <c r="A29" s="4"/>
      <c r="B29" s="103"/>
      <c r="C29" s="104"/>
      <c r="D29" s="104"/>
      <c r="E29" s="105"/>
      <c r="F29" s="106"/>
      <c r="G29" s="6"/>
      <c r="H29" s="6"/>
      <c r="I29" s="18"/>
      <c r="J29" s="4"/>
      <c r="K29" s="6"/>
      <c r="L29" s="6"/>
      <c r="M29" s="18"/>
      <c r="N29" s="4"/>
      <c r="O29" s="6"/>
      <c r="P29" s="6"/>
      <c r="Q29" s="18"/>
      <c r="R29" s="6"/>
      <c r="S29" s="6"/>
      <c r="T29" s="6"/>
    </row>
    <row r="30" spans="1:693" ht="6" customHeight="1" x14ac:dyDescent="0.25">
      <c r="A30" s="4"/>
      <c r="B30" s="19"/>
      <c r="C30" s="6"/>
      <c r="D30" s="6"/>
      <c r="E30" s="18"/>
      <c r="F30" s="4"/>
      <c r="G30" s="6"/>
      <c r="H30" s="6"/>
      <c r="I30" s="18"/>
      <c r="J30" s="4"/>
      <c r="K30" s="6"/>
      <c r="L30" s="6"/>
      <c r="M30" s="18"/>
      <c r="N30" s="4"/>
      <c r="O30" s="6"/>
      <c r="P30" s="6"/>
      <c r="Q30" s="18"/>
      <c r="R30" s="6"/>
      <c r="S30" s="6"/>
      <c r="T30" s="6"/>
    </row>
    <row r="31" spans="1:693" x14ac:dyDescent="0.25">
      <c r="A31" s="4"/>
      <c r="B31" s="17"/>
      <c r="C31" s="6"/>
      <c r="D31" s="6"/>
      <c r="E31" s="18"/>
      <c r="F31" s="4"/>
      <c r="G31" s="6"/>
      <c r="H31" s="6"/>
      <c r="I31" s="18"/>
      <c r="J31" s="4"/>
      <c r="K31" s="6"/>
      <c r="L31" s="6"/>
      <c r="M31" s="18"/>
      <c r="N31" s="4"/>
      <c r="O31" s="6"/>
      <c r="P31" s="6"/>
      <c r="Q31" s="18"/>
      <c r="R31" s="6"/>
      <c r="S31" s="6"/>
      <c r="T31" s="6"/>
      <c r="ZP31" s="3" t="s">
        <v>7</v>
      </c>
    </row>
    <row r="32" spans="1:693" x14ac:dyDescent="0.25">
      <c r="A32" s="4"/>
      <c r="B32" s="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x14ac:dyDescent="0.25">
      <c r="A33" s="4"/>
      <c r="B33" s="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x14ac:dyDescent="0.25">
      <c r="A34" s="4"/>
      <c r="B34" s="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5">
      <c r="A35" s="4"/>
      <c r="B35" s="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5">
      <c r="A36" s="4"/>
      <c r="B36" s="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5">
      <c r="A37" s="4"/>
      <c r="B37" s="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5">
      <c r="A38" s="4"/>
      <c r="B38" s="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x14ac:dyDescent="0.25">
      <c r="A39" s="4"/>
      <c r="B39" s="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x14ac:dyDescent="0.25">
      <c r="A40" s="4"/>
      <c r="B40" s="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x14ac:dyDescent="0.25">
      <c r="A41" s="4"/>
      <c r="B41" s="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x14ac:dyDescent="0.25">
      <c r="A42" s="4"/>
      <c r="B42" s="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spans="1:20" x14ac:dyDescent="0.25">
      <c r="A43" s="4"/>
      <c r="B43" s="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spans="1:20" x14ac:dyDescent="0.25">
      <c r="A44" s="4"/>
      <c r="B44" s="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 x14ac:dyDescent="0.25">
      <c r="A45" s="4"/>
      <c r="B45" s="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spans="1:20" x14ac:dyDescent="0.25">
      <c r="A46" s="4"/>
      <c r="B46" s="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spans="1:20" x14ac:dyDescent="0.25">
      <c r="A47" s="4"/>
      <c r="B47" s="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spans="1:20" x14ac:dyDescent="0.25">
      <c r="A48" s="4"/>
      <c r="B48" s="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spans="1:20" x14ac:dyDescent="0.25">
      <c r="A49" s="4"/>
      <c r="B49" s="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x14ac:dyDescent="0.25">
      <c r="A50" s="4"/>
      <c r="B50" s="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0" x14ac:dyDescent="0.25">
      <c r="A51" s="4"/>
      <c r="B51" s="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0" x14ac:dyDescent="0.25">
      <c r="A52" s="4"/>
      <c r="B52" s="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0" x14ac:dyDescent="0.25">
      <c r="A53" s="4"/>
      <c r="B53" s="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</row>
    <row r="54" spans="1:20" x14ac:dyDescent="0.25">
      <c r="A54" s="4"/>
      <c r="B54" s="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</row>
    <row r="55" spans="1:20" x14ac:dyDescent="0.25">
      <c r="A55" s="4"/>
      <c r="B55" s="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</row>
    <row r="56" spans="1:20" x14ac:dyDescent="0.25">
      <c r="A56" s="4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</row>
    <row r="57" spans="1:20" x14ac:dyDescent="0.25">
      <c r="A57" s="4"/>
      <c r="B57" s="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</row>
    <row r="58" spans="1:20" x14ac:dyDescent="0.25">
      <c r="A58" s="4"/>
      <c r="B58" s="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0" x14ac:dyDescent="0.25">
      <c r="A59" s="4"/>
      <c r="B59" s="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0" x14ac:dyDescent="0.25">
      <c r="A60" s="4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</row>
    <row r="61" spans="1:20" x14ac:dyDescent="0.25">
      <c r="A61" s="4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</row>
    <row r="62" spans="1:20" x14ac:dyDescent="0.25">
      <c r="A62" s="4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</row>
    <row r="63" spans="1:20" x14ac:dyDescent="0.25">
      <c r="A63" s="4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</row>
    <row r="64" spans="1:20" x14ac:dyDescent="0.25">
      <c r="A64" s="4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x14ac:dyDescent="0.25">
      <c r="A65" s="4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</row>
    <row r="66" spans="1:20" x14ac:dyDescent="0.25">
      <c r="A66" s="4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</row>
    <row r="67" spans="1:20" x14ac:dyDescent="0.25">
      <c r="A67" s="4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</row>
    <row r="68" spans="1:20" x14ac:dyDescent="0.25">
      <c r="A68" s="4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x14ac:dyDescent="0.25">
      <c r="A69" s="4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</row>
    <row r="70" spans="1:20" x14ac:dyDescent="0.25">
      <c r="A70" s="4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</row>
    <row r="71" spans="1:20" x14ac:dyDescent="0.25">
      <c r="A71" s="4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</row>
    <row r="72" spans="1:20" x14ac:dyDescent="0.25">
      <c r="A72" s="4"/>
      <c r="B72" s="4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</row>
    <row r="73" spans="1:20" x14ac:dyDescent="0.25">
      <c r="A73" s="4"/>
      <c r="B73" s="4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</row>
    <row r="74" spans="1:20" x14ac:dyDescent="0.25">
      <c r="A74" s="4"/>
      <c r="B74" s="4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</row>
    <row r="75" spans="1:20" x14ac:dyDescent="0.25">
      <c r="A75" s="4"/>
      <c r="B75" s="4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</sheetData>
  <mergeCells count="4">
    <mergeCell ref="N1:Q1"/>
    <mergeCell ref="A1:B1"/>
    <mergeCell ref="J1:M1"/>
    <mergeCell ref="C1:F1"/>
  </mergeCells>
  <pageMargins left="0.39370078740157483" right="0.31496062992125984" top="0.54" bottom="0.56000000000000005" header="0.31496062992125984" footer="0.31496062992125984"/>
  <pageSetup paperSize="9" scale="92" fitToHeight="10000" orientation="portrait" r:id="rId1"/>
  <headerFooter>
    <oddHeader>&amp;C&amp;8DPGF</oddHeader>
    <oddFooter>&amp;C&amp;8Réaménagement de 2 logements à VORNAY (18130)&amp;R&amp;8&amp;P/&amp;N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I24"/>
  <sheetViews>
    <sheetView workbookViewId="0">
      <selection activeCell="N31" sqref="N31"/>
    </sheetView>
  </sheetViews>
  <sheetFormatPr baseColWidth="10" defaultRowHeight="15" x14ac:dyDescent="0.25"/>
  <cols>
    <col min="8" max="8" width="11.85546875" bestFit="1" customWidth="1"/>
  </cols>
  <sheetData>
    <row r="10" spans="4:8" x14ac:dyDescent="0.25">
      <c r="D10" t="s">
        <v>64</v>
      </c>
      <c r="G10" t="s">
        <v>64</v>
      </c>
    </row>
    <row r="12" spans="4:8" x14ac:dyDescent="0.25">
      <c r="D12" t="s">
        <v>65</v>
      </c>
      <c r="E12" t="e">
        <f>#REF!</f>
        <v>#REF!</v>
      </c>
      <c r="G12" t="s">
        <v>78</v>
      </c>
      <c r="H12" s="107" t="e">
        <f>#REF!</f>
        <v>#REF!</v>
      </c>
    </row>
    <row r="13" spans="4:8" x14ac:dyDescent="0.25">
      <c r="G13" t="s">
        <v>77</v>
      </c>
      <c r="H13" s="107" t="e">
        <f>#REF!</f>
        <v>#REF!</v>
      </c>
    </row>
    <row r="14" spans="4:8" x14ac:dyDescent="0.25">
      <c r="D14" t="s">
        <v>66</v>
      </c>
      <c r="E14" t="e">
        <f>#REF!</f>
        <v>#REF!</v>
      </c>
      <c r="G14" t="s">
        <v>66</v>
      </c>
      <c r="H14" s="107" t="e">
        <f>#REF!</f>
        <v>#REF!</v>
      </c>
    </row>
    <row r="15" spans="4:8" x14ac:dyDescent="0.25">
      <c r="D15" t="s">
        <v>67</v>
      </c>
      <c r="E15" t="e">
        <f>#REF!</f>
        <v>#REF!</v>
      </c>
      <c r="G15" t="s">
        <v>67</v>
      </c>
      <c r="H15" s="109" t="e">
        <f>#REF!</f>
        <v>#REF!</v>
      </c>
    </row>
    <row r="16" spans="4:8" x14ac:dyDescent="0.25">
      <c r="D16" t="s">
        <v>68</v>
      </c>
      <c r="E16">
        <f>'Lot N°1 PLA-CL-PLA-MEN-ALU'!F26</f>
        <v>0</v>
      </c>
      <c r="G16" t="s">
        <v>68</v>
      </c>
      <c r="H16" s="110" t="e">
        <f>'Lot N°1 PLA-CL-PLA-MEN-ALU'!#REF!</f>
        <v>#REF!</v>
      </c>
    </row>
    <row r="17" spans="4:9" x14ac:dyDescent="0.25">
      <c r="D17" t="s">
        <v>69</v>
      </c>
      <c r="E17">
        <f>' LOT N°2 ELECTRICITE'!F87</f>
        <v>0</v>
      </c>
      <c r="G17" t="s">
        <v>69</v>
      </c>
      <c r="H17" s="108" t="e">
        <f>' LOT N°2 ELECTRICITE'!#REF!</f>
        <v>#REF!</v>
      </c>
    </row>
    <row r="18" spans="4:9" x14ac:dyDescent="0.25">
      <c r="D18" t="s">
        <v>70</v>
      </c>
      <c r="E18">
        <f>' LOT N°3 CVC-PLOMB'!F16</f>
        <v>0</v>
      </c>
      <c r="G18" t="s">
        <v>70</v>
      </c>
      <c r="H18" s="111" t="e">
        <f>' LOT N°3 CVC-PLOMB'!#REF!</f>
        <v>#REF!</v>
      </c>
    </row>
    <row r="19" spans="4:9" x14ac:dyDescent="0.25">
      <c r="D19" t="s">
        <v>71</v>
      </c>
      <c r="E19">
        <f>' LOT N°4 PEINTURE-REV DE SOL'!F18</f>
        <v>0</v>
      </c>
      <c r="G19" t="s">
        <v>71</v>
      </c>
      <c r="H19" t="e">
        <f>' LOT N°4 PEINTURE-REV DE SOL'!#REF!</f>
        <v>#REF!</v>
      </c>
    </row>
    <row r="21" spans="4:9" x14ac:dyDescent="0.25">
      <c r="D21" t="s">
        <v>72</v>
      </c>
      <c r="E21" t="e">
        <f>SUM(E12:E20)</f>
        <v>#REF!</v>
      </c>
      <c r="G21" t="s">
        <v>72</v>
      </c>
      <c r="H21" t="e">
        <f>SUM(H12:H20)</f>
        <v>#REF!</v>
      </c>
    </row>
    <row r="23" spans="4:9" ht="15.75" thickBot="1" x14ac:dyDescent="0.3"/>
    <row r="24" spans="4:9" ht="15.75" thickBot="1" x14ac:dyDescent="0.3">
      <c r="G24" s="114" t="e">
        <f>H21-E21</f>
        <v>#REF!</v>
      </c>
      <c r="H24" s="112" t="s">
        <v>79</v>
      </c>
      <c r="I24" s="1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18</vt:i4>
      </vt:variant>
    </vt:vector>
  </HeadingPairs>
  <TitlesOfParts>
    <vt:vector size="28" baseType="lpstr">
      <vt:lpstr>Lot N°01 Page de garde</vt:lpstr>
      <vt:lpstr>Lot N°1 PLA-CL-PLA-MEN-ALU</vt:lpstr>
      <vt:lpstr>Lot N°02 Page de garde </vt:lpstr>
      <vt:lpstr> LOT N°2 ELECTRICITE</vt:lpstr>
      <vt:lpstr>Lot N°03 Page de garde</vt:lpstr>
      <vt:lpstr> LOT N°3 CVC-PLOMB</vt:lpstr>
      <vt:lpstr>Lot N°04 Page de garde</vt:lpstr>
      <vt:lpstr> LOT N°4 PEINTURE-REV DE SOL</vt:lpstr>
      <vt:lpstr>RECAPITULATIF</vt:lpstr>
      <vt:lpstr>Feuil3</vt:lpstr>
      <vt:lpstr>' LOT N°3 CVC-PLOMB'!_Toc214418724</vt:lpstr>
      <vt:lpstr>' LOT N°2 ELECTRICITE'!_Toc360711844</vt:lpstr>
      <vt:lpstr>' LOT N°3 CVC-PLOMB'!_Toc360711844</vt:lpstr>
      <vt:lpstr>' LOT N°4 PEINTURE-REV DE SOL'!_Toc360711844</vt:lpstr>
      <vt:lpstr>' LOT N°2 ELECTRICITE'!_Toc360711845</vt:lpstr>
      <vt:lpstr>' LOT N°3 CVC-PLOMB'!_Toc360711845</vt:lpstr>
      <vt:lpstr>' LOT N°4 PEINTURE-REV DE SOL'!_Toc360711845</vt:lpstr>
      <vt:lpstr>' LOT N°2 ELECTRICITE'!_Toc360711846</vt:lpstr>
      <vt:lpstr>' LOT N°3 CVC-PLOMB'!_Toc360711846</vt:lpstr>
      <vt:lpstr>' LOT N°4 PEINTURE-REV DE SOL'!_Toc360711846</vt:lpstr>
      <vt:lpstr>' LOT N°2 ELECTRICITE'!Impression_des_titres</vt:lpstr>
      <vt:lpstr>' LOT N°3 CVC-PLOMB'!Impression_des_titres</vt:lpstr>
      <vt:lpstr>' LOT N°4 PEINTURE-REV DE SOL'!Impression_des_titres</vt:lpstr>
      <vt:lpstr>'Lot N°1 PLA-CL-PLA-MEN-ALU'!Impression_des_titres</vt:lpstr>
      <vt:lpstr>'Lot N°1 PLA-CL-PLA-MEN-ALU'!OLE_LINK1</vt:lpstr>
      <vt:lpstr>' LOT N°2 ELECTRICITE'!Zone_d_impression</vt:lpstr>
      <vt:lpstr>' LOT N°3 CVC-PLOMB'!Zone_d_impression</vt:lpstr>
      <vt:lpstr>' LOT N°4 PEINTURE-REV DE SOL'!Zone_d_impression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</dc:creator>
  <cp:lastModifiedBy>savinformatique@copiefax.fr</cp:lastModifiedBy>
  <cp:lastPrinted>2020-02-25T08:22:35Z</cp:lastPrinted>
  <dcterms:created xsi:type="dcterms:W3CDTF">2016-03-15T11:00:38Z</dcterms:created>
  <dcterms:modified xsi:type="dcterms:W3CDTF">2025-11-15T09:58:46Z</dcterms:modified>
</cp:coreProperties>
</file>